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יעור 1 ערך עתידי לסכום חד פעמי\"/>
    </mc:Choice>
  </mc:AlternateContent>
  <xr:revisionPtr revIDLastSave="0" documentId="13_ncr:1_{F7745D09-C084-4F0D-8268-02C9A272D994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דוגמאות מרצה שאלות-1-4" sheetId="1" r:id="rId1"/>
    <sheet name="5-7 תרגול עצמי שאלות" sheetId="3" r:id="rId2"/>
    <sheet name="8-12 תרגילי בית שאלות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8" i="4" l="1"/>
  <c r="L123" i="4"/>
  <c r="L124" i="4" s="1"/>
  <c r="L125" i="4" s="1"/>
  <c r="L114" i="4"/>
  <c r="L115" i="4" s="1"/>
  <c r="L116" i="4" s="1"/>
  <c r="P114" i="4"/>
  <c r="P115" i="4" s="1"/>
  <c r="P116" i="4" s="1"/>
  <c r="L81" i="4"/>
  <c r="M84" i="4" s="1"/>
  <c r="K41" i="4"/>
  <c r="K10" i="4"/>
  <c r="K81" i="3"/>
  <c r="K80" i="3"/>
  <c r="K76" i="3"/>
  <c r="K75" i="3"/>
  <c r="K71" i="3"/>
  <c r="K36" i="3"/>
  <c r="K10" i="3"/>
  <c r="J108" i="1"/>
  <c r="J107" i="1"/>
  <c r="J74" i="1"/>
  <c r="K45" i="1"/>
  <c r="K44" i="1"/>
  <c r="K43" i="1"/>
  <c r="J16" i="1"/>
  <c r="J15" i="1"/>
  <c r="M83" i="4" l="1"/>
  <c r="K7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</author>
  </authors>
  <commentList>
    <comment ref="I4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חישוב "ידני"
</t>
        </r>
      </text>
    </comment>
    <comment ref="I4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שימוש בפונקציה
</t>
        </r>
      </text>
    </comment>
  </commentList>
</comments>
</file>

<file path=xl/sharedStrings.xml><?xml version="1.0" encoding="utf-8"?>
<sst xmlns="http://schemas.openxmlformats.org/spreadsheetml/2006/main" count="144" uniqueCount="90">
  <si>
    <t>סעיף א:</t>
  </si>
  <si>
    <t>נתונים:</t>
  </si>
  <si>
    <t>PV</t>
  </si>
  <si>
    <t>r</t>
  </si>
  <si>
    <t>n</t>
  </si>
  <si>
    <t>סעיף ב:</t>
  </si>
  <si>
    <t>דרך 1:</t>
  </si>
  <si>
    <t>סכום חד-פעמי</t>
  </si>
  <si>
    <t>ריבית שנתית</t>
  </si>
  <si>
    <t>מספר השנים</t>
  </si>
  <si>
    <t>שנה 1</t>
  </si>
  <si>
    <t>שנים 2-3</t>
  </si>
  <si>
    <t>דרך 2:</t>
  </si>
  <si>
    <t>ערך עתידי לאחר שנה</t>
  </si>
  <si>
    <t>ערך עתידי לאחר 3 שנים</t>
  </si>
  <si>
    <t>FV</t>
  </si>
  <si>
    <t>r?</t>
  </si>
  <si>
    <t>n?</t>
  </si>
  <si>
    <t>בחודשים:</t>
  </si>
  <si>
    <t>ריבית</t>
  </si>
  <si>
    <t>הפקדה:</t>
  </si>
  <si>
    <t>שנים</t>
  </si>
  <si>
    <t>גובה הלוואה</t>
  </si>
  <si>
    <t>ערך עתידי</t>
  </si>
  <si>
    <t>הפקדה 1</t>
  </si>
  <si>
    <t>הפקדה 2</t>
  </si>
  <si>
    <t>ריבית 1</t>
  </si>
  <si>
    <t>ריבית 2</t>
  </si>
  <si>
    <t>שלב 1 - חישוב הערך העתידי לאחר שנה:</t>
  </si>
  <si>
    <t>שלב 2 - חישוב הערך העתידי בתום 15 חודשים:</t>
  </si>
  <si>
    <t>pv</t>
  </si>
  <si>
    <t>שלב 3 - חישוב הערך העתידי בתום השנתיים:</t>
  </si>
  <si>
    <t>ערך עתידי (FV)</t>
  </si>
  <si>
    <t>לאופיר מאגדי (מורה פרטי וותיק למימון) 2000 ש"ח שהוא מעוניין להפקיד אותם בפיקדון נושא ריבית שנתית של 12%.</t>
  </si>
  <si>
    <t>א. מה הסכום שיעמוד לרשותו בעוד 5 שנים?</t>
  </si>
  <si>
    <t>ב. הציגו את החישוב באמצעות הנוסחה.</t>
  </si>
  <si>
    <t>בשנה השנייה והשלישית 3% ובשאר השנים 0.4%. כמה כסף עליו יהיה להחזיר בתום שנה חמישית?</t>
  </si>
  <si>
    <t xml:space="preserve">אופיר מאגדי לקח הלוואה בגובה 200000 ש"ח לתקופה של 5 שנים. ידוע ששערי הריביות החודשיות בשנה הראשונה: 2%, </t>
  </si>
  <si>
    <t>שנה 4-5</t>
  </si>
  <si>
    <t>ערך עתידי לאחר 5 שנים:</t>
  </si>
  <si>
    <t xml:space="preserve">שושנת החוחים הפקידה היום 10000 למשך 4 שנים. מהו שיעור הריבית השנתית שתקבל שושנה, אם </t>
  </si>
  <si>
    <t>בתום תקופת החיסכון היא קיבלה לידיה סכום של 14500 ש"ח?</t>
  </si>
  <si>
    <t xml:space="preserve">ליעד ויהל מעוניינים לרכוש בעוד מספר שנים רכב שעלותו 100000, ברשותם 25000, הריבית החודשית על פקדונות היא 4.3%, </t>
  </si>
  <si>
    <t>בתנאים אלו, כמה שנים יהיה על ליעד ויהל להמתין כדי לרכוש את הרכב המיוחל?</t>
  </si>
  <si>
    <t xml:space="preserve">מהו הערך העתידי של 5,000 ש"ח המופקדים היום בתוכנית חיסכון למשך 12 שנים, </t>
  </si>
  <si>
    <t>אם הריבית היא 10% לשנה?</t>
  </si>
  <si>
    <t>שאלה 1</t>
  </si>
  <si>
    <t>שאלה 2</t>
  </si>
  <si>
    <t>שאלה 3</t>
  </si>
  <si>
    <t>שאלה 4</t>
  </si>
  <si>
    <t>שאלה 5</t>
  </si>
  <si>
    <t>שאלה 6</t>
  </si>
  <si>
    <t>שאלה 7</t>
  </si>
  <si>
    <t xml:space="preserve">לחברת: "אופיר מאגדי שיעורים פרטייים" מוצעת הלוואה בסכום של: 30,000 ש"ח. </t>
  </si>
  <si>
    <t>עליה להחזיר סכום של 40,500 ש"ח בסכום אחד בתום 6 שנים, מה הריבית השנתית שתשלם החברה?</t>
  </si>
  <si>
    <t>גברת שושי הפקידה בתחילת שנת 2020 סכום של 1,000 ש"ח ובתחילת 2021 סכום נוסף של 2,000 ש"ח</t>
  </si>
  <si>
    <t>בהנחה והיא תפדה את הכסף בסוף שנת 2021, מהו הערך העתידי של ההפקדות, אם הריבית היא 0.8%</t>
  </si>
  <si>
    <t>לחודש במשך 15 החודשים הראשונים וריבית של 0.4% לחודש ביתרת החודשים?</t>
  </si>
  <si>
    <t>שאלה 8</t>
  </si>
  <si>
    <t>שאלה 9</t>
  </si>
  <si>
    <t>אופיר מאגדי שוקל 2 חלופות של קבלת בונוס:</t>
  </si>
  <si>
    <t>א. קבלת סכום של 2.5 מיליון ש"ח היום.</t>
  </si>
  <si>
    <t>ב. קבלת סכום של 6 מיליון ש"ח בעוד 6 שנים.</t>
  </si>
  <si>
    <t>מהו שער הריבית אשר יביא את אופיר לאדישות בין 2 החלופות?</t>
  </si>
  <si>
    <t>שאלה 10</t>
  </si>
  <si>
    <t>א. כמה יצטבר לאפריים בתום השנה השלישית?</t>
  </si>
  <si>
    <t>ב. האם תשובתכם לסעיף א תשתנה באם הריביות לשנה הראשונה, שנייה ושלישית יהיו: 7%, 5% ו-3% בהתאמה?</t>
  </si>
  <si>
    <t>ג. מה יהיה הערך העתידי בשנה השלישית באם שער הריבית הוא קבוע בגובה 5%?</t>
  </si>
  <si>
    <t>שאלה 11</t>
  </si>
  <si>
    <t>על פירמה מסוימת לפרוע חוב בעוד 7 שנים מהיום. אופיר, כלכלן החברה, שוקל להפקיד היום</t>
  </si>
  <si>
    <t xml:space="preserve">סכום של 18,655 ש"ח בתכנית הנותנת ריבית של 4% לשנה. מהו החוב שיש לפירמה </t>
  </si>
  <si>
    <t>לפרוע בעוד 7 שנים?</t>
  </si>
  <si>
    <t>שאלה 12</t>
  </si>
  <si>
    <t>בתאריך 1.1.2020 הפקיד אופיר מאגדי סכום כסף כלשהו בתוכנית חיסכון בבנק.</t>
  </si>
  <si>
    <t>כעבור שנתיים, נצבר לזכות אופיר סכום של 18,000 ש"ח, ואילו כעבור 4 שנים</t>
  </si>
  <si>
    <t xml:space="preserve">נצבר לזכותו סכום של 51,840 ש"ח. </t>
  </si>
  <si>
    <t>חשב את שיעור הריבית השנתית שנושאת תוכנית החיסכון</t>
  </si>
  <si>
    <t xml:space="preserve">אופיר מאגדי מפקיד היום סכום של 4,000 ש"ח בתוכנית חיסכון נושאת ריבית שנתית של 4%, </t>
  </si>
  <si>
    <t>כמה שנים יעברו עד שכספך יוכפל?</t>
  </si>
  <si>
    <t xml:space="preserve">אפריים הפקיד 4,000 ש"ח בתכנית חיסכון המניבה בשנה הראשונה ריבית של 3%, </t>
  </si>
  <si>
    <t>בשנה השנייה ריבית של 5% ו-7% בשנה השלישית.</t>
  </si>
  <si>
    <t>N</t>
  </si>
  <si>
    <t>R</t>
  </si>
  <si>
    <t>PMT</t>
  </si>
  <si>
    <t>FV1</t>
  </si>
  <si>
    <t>FV2</t>
  </si>
  <si>
    <t>FV3</t>
  </si>
  <si>
    <t>א</t>
  </si>
  <si>
    <t>ב</t>
  </si>
  <si>
    <t>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</si>
</sst>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₪&quot;\ #,##0.00;[Red]&quot;₪&quot;\ \-#,##0.00"/>
    <numFmt numFmtId="164" formatCode="&quot;₪&quot;#,##0.00;[Red]\-&quot;₪&quot;#,##0.00"/>
    <numFmt numFmtId="165" formatCode="_-* #,##0.00_-;\-* #,##0.00_-;_-* &quot;-&quot;??_-;_-@_-"/>
    <numFmt numFmtId="166" formatCode="0.0"/>
    <numFmt numFmtId="167" formatCode="&quot;₪&quot;#,##0.0;[Red]\-&quot;₪&quot;#,##0.0"/>
    <numFmt numFmtId="168" formatCode="_-* #,##0_-;\-* #,##0_-;_-* &quot;-&quot;??_-;_-@_-"/>
    <numFmt numFmtId="169" formatCode="0.0%"/>
    <numFmt numFmtId="171" formatCode="0.000%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14"/>
      <color theme="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5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4" fillId="0" borderId="4" xfId="0" applyFont="1" applyBorder="1"/>
    <xf numFmtId="9" fontId="0" fillId="0" borderId="4" xfId="0" applyNumberFormat="1" applyBorder="1"/>
    <xf numFmtId="0" fontId="3" fillId="0" borderId="0" xfId="0" applyFont="1" applyBorder="1" applyAlignment="1">
      <alignment horizontal="center"/>
    </xf>
    <xf numFmtId="9" fontId="0" fillId="0" borderId="0" xfId="0" applyNumberFormat="1" applyBorder="1"/>
    <xf numFmtId="10" fontId="0" fillId="0" borderId="0" xfId="0" applyNumberForma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10" fontId="0" fillId="0" borderId="4" xfId="0" applyNumberFormat="1" applyBorder="1"/>
    <xf numFmtId="166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Border="1"/>
    <xf numFmtId="0" fontId="2" fillId="0" borderId="0" xfId="0" applyFont="1" applyFill="1" applyBorder="1"/>
    <xf numFmtId="8" fontId="0" fillId="0" borderId="0" xfId="0" applyNumberFormat="1" applyBorder="1"/>
    <xf numFmtId="8" fontId="7" fillId="2" borderId="0" xfId="0" applyNumberFormat="1" applyFont="1" applyFill="1" applyBorder="1"/>
    <xf numFmtId="167" fontId="7" fillId="2" borderId="0" xfId="0" applyNumberFormat="1" applyFont="1" applyFill="1" applyBorder="1"/>
    <xf numFmtId="168" fontId="7" fillId="2" borderId="0" xfId="1" applyNumberFormat="1" applyFont="1" applyFill="1" applyBorder="1"/>
    <xf numFmtId="169" fontId="7" fillId="2" borderId="0" xfId="2" applyNumberFormat="1" applyFon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8" fillId="0" borderId="4" xfId="0" applyFont="1" applyBorder="1"/>
    <xf numFmtId="0" fontId="9" fillId="3" borderId="4" xfId="0" applyFont="1" applyFill="1" applyBorder="1"/>
    <xf numFmtId="0" fontId="0" fillId="3" borderId="0" xfId="0" applyFill="1" applyBorder="1"/>
    <xf numFmtId="0" fontId="0" fillId="3" borderId="5" xfId="0" applyFill="1" applyBorder="1"/>
    <xf numFmtId="0" fontId="8" fillId="3" borderId="4" xfId="0" applyFont="1" applyFill="1" applyBorder="1"/>
    <xf numFmtId="0" fontId="0" fillId="3" borderId="0" xfId="0" applyFill="1"/>
    <xf numFmtId="0" fontId="0" fillId="3" borderId="4" xfId="0" applyFill="1" applyBorder="1"/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10" fillId="4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8" fontId="0" fillId="0" borderId="0" xfId="0" applyNumberFormat="1"/>
    <xf numFmtId="10" fontId="0" fillId="0" borderId="0" xfId="0" applyNumberFormat="1"/>
    <xf numFmtId="167" fontId="7" fillId="3" borderId="0" xfId="0" applyNumberFormat="1" applyFont="1" applyFill="1" applyBorder="1"/>
    <xf numFmtId="164" fontId="7" fillId="3" borderId="0" xfId="0" applyNumberFormat="1" applyFont="1" applyFill="1" applyBorder="1"/>
    <xf numFmtId="10" fontId="2" fillId="3" borderId="0" xfId="0" applyNumberFormat="1" applyFont="1" applyFill="1" applyBorder="1"/>
    <xf numFmtId="166" fontId="2" fillId="3" borderId="0" xfId="0" applyNumberFormat="1" applyFont="1" applyFill="1" applyBorder="1"/>
    <xf numFmtId="8" fontId="7" fillId="4" borderId="0" xfId="0" applyNumberFormat="1" applyFont="1" applyFill="1" applyBorder="1"/>
    <xf numFmtId="8" fontId="2" fillId="4" borderId="0" xfId="0" applyNumberFormat="1" applyFont="1" applyFill="1" applyBorder="1"/>
    <xf numFmtId="0" fontId="2" fillId="0" borderId="0" xfId="0" applyFont="1" applyBorder="1"/>
    <xf numFmtId="0" fontId="0" fillId="4" borderId="0" xfId="0" applyFill="1"/>
    <xf numFmtId="171" fontId="0" fillId="4" borderId="0" xfId="0" applyNumberFormat="1" applyFill="1"/>
    <xf numFmtId="8" fontId="0" fillId="4" borderId="0" xfId="0" applyNumberFormat="1" applyFill="1"/>
    <xf numFmtId="0" fontId="0" fillId="5" borderId="0" xfId="0" applyFill="1"/>
  </cellXfs>
  <cellStyles count="4">
    <cellStyle name="Comma" xfId="1" builtinId="3"/>
    <cellStyle name="Normal" xfId="0" builtinId="0"/>
    <cellStyle name="Normal 2" xfId="3" xr:uid="{D792E532-CEAF-4582-92AD-3F070A74E0DF}"/>
    <cellStyle name="Percent" xfId="2" builtinId="5"/>
  </cellStyles>
  <dxfs count="0"/>
  <tableStyles count="0" defaultTableStyle="TableStyleMedium2" defaultPivotStyle="PivotStyleLight16"/>
  <colors>
    <mruColors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7619</xdr:rowOff>
    </xdr:from>
    <xdr:to>
      <xdr:col>0</xdr:col>
      <xdr:colOff>1</xdr:colOff>
      <xdr:row>72</xdr:row>
      <xdr:rowOff>11430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10987095119" y="6667499"/>
          <a:ext cx="1" cy="5295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>
            <a:lnSpc>
              <a:spcPct val="150000"/>
            </a:lnSpc>
          </a:pP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G1:Q108"/>
  <sheetViews>
    <sheetView rightToLeft="1" topLeftCell="A2" zoomScaleNormal="100" workbookViewId="0">
      <selection activeCell="I10" sqref="I10:K14"/>
    </sheetView>
  </sheetViews>
  <sheetFormatPr defaultRowHeight="13.8" x14ac:dyDescent="0.25"/>
  <cols>
    <col min="9" max="9" width="12.69921875" bestFit="1" customWidth="1"/>
    <col min="10" max="10" width="21.69921875" bestFit="1" customWidth="1"/>
    <col min="11" max="11" width="17.19921875" customWidth="1"/>
    <col min="17" max="17" width="5.19921875" customWidth="1"/>
  </cols>
  <sheetData>
    <row r="1" spans="7:16" ht="17.399999999999999" x14ac:dyDescent="0.3">
      <c r="I1" s="36" t="s">
        <v>32</v>
      </c>
      <c r="J1" s="37"/>
      <c r="K1" s="37"/>
      <c r="L1" s="37"/>
      <c r="M1" s="37"/>
      <c r="N1" s="37"/>
      <c r="O1" s="37"/>
      <c r="P1" s="38"/>
    </row>
    <row r="2" spans="7:16" x14ac:dyDescent="0.25">
      <c r="I2" s="1"/>
      <c r="J2" s="2"/>
      <c r="K2" s="2"/>
      <c r="L2" s="2"/>
      <c r="M2" s="2"/>
      <c r="N2" s="2"/>
      <c r="O2" s="2"/>
      <c r="P2" s="3"/>
    </row>
    <row r="3" spans="7:16" ht="22.8" x14ac:dyDescent="0.4">
      <c r="G3" s="35" t="s">
        <v>46</v>
      </c>
      <c r="I3" s="29" t="s">
        <v>33</v>
      </c>
      <c r="J3" s="27"/>
      <c r="K3" s="27"/>
      <c r="L3" s="27"/>
      <c r="M3" s="27"/>
      <c r="N3" s="27"/>
      <c r="O3" s="27"/>
      <c r="P3" s="28"/>
    </row>
    <row r="4" spans="7:16" ht="15.6" x14ac:dyDescent="0.3">
      <c r="I4" s="25" t="s">
        <v>34</v>
      </c>
      <c r="J4" s="2"/>
      <c r="K4" s="2"/>
      <c r="L4" s="2"/>
      <c r="M4" s="2"/>
      <c r="N4" s="2"/>
      <c r="O4" s="2"/>
      <c r="P4" s="3"/>
    </row>
    <row r="5" spans="7:16" ht="15.6" x14ac:dyDescent="0.3">
      <c r="I5" s="25" t="s">
        <v>35</v>
      </c>
      <c r="J5" s="2"/>
      <c r="K5" s="2"/>
      <c r="L5" s="2"/>
      <c r="M5" s="2"/>
      <c r="N5" s="2"/>
      <c r="O5" s="2"/>
      <c r="P5" s="3"/>
    </row>
    <row r="6" spans="7:16" ht="15.6" x14ac:dyDescent="0.3">
      <c r="I6" s="25"/>
      <c r="J6" s="2"/>
      <c r="K6" s="2"/>
      <c r="L6" s="2"/>
      <c r="M6" s="2"/>
      <c r="N6" s="2"/>
      <c r="O6" s="2"/>
      <c r="P6" s="3"/>
    </row>
    <row r="7" spans="7:16" x14ac:dyDescent="0.25">
      <c r="I7" s="1"/>
      <c r="J7" s="2"/>
      <c r="K7" s="2"/>
      <c r="L7" s="2"/>
      <c r="M7" s="2"/>
      <c r="N7" s="2"/>
      <c r="O7" s="2"/>
      <c r="P7" s="3"/>
    </row>
    <row r="8" spans="7:16" x14ac:dyDescent="0.25">
      <c r="I8" s="1"/>
      <c r="J8" s="2"/>
      <c r="K8" s="2"/>
      <c r="L8" s="2"/>
      <c r="M8" s="2"/>
      <c r="N8" s="2"/>
      <c r="O8" s="2"/>
      <c r="P8" s="3"/>
    </row>
    <row r="9" spans="7:16" x14ac:dyDescent="0.25">
      <c r="I9" s="1"/>
      <c r="J9" s="2"/>
      <c r="K9" s="2"/>
      <c r="L9" s="2"/>
      <c r="M9" s="2"/>
      <c r="N9" s="2"/>
      <c r="O9" s="2"/>
      <c r="P9" s="3"/>
    </row>
    <row r="10" spans="7:16" x14ac:dyDescent="0.25">
      <c r="I10" s="4" t="s">
        <v>1</v>
      </c>
      <c r="J10" s="2"/>
      <c r="K10" s="2"/>
      <c r="L10" s="2"/>
      <c r="M10" s="2"/>
      <c r="N10" s="2"/>
      <c r="O10" s="2"/>
      <c r="P10" s="3"/>
    </row>
    <row r="11" spans="7:16" x14ac:dyDescent="0.25">
      <c r="I11" s="1">
        <v>2000</v>
      </c>
      <c r="J11" s="2" t="s">
        <v>2</v>
      </c>
      <c r="K11" s="2" t="s">
        <v>7</v>
      </c>
      <c r="L11" s="2"/>
      <c r="M11" s="2"/>
      <c r="N11" s="2"/>
      <c r="O11" s="2"/>
      <c r="P11" s="3"/>
    </row>
    <row r="12" spans="7:16" x14ac:dyDescent="0.25">
      <c r="I12" s="5">
        <v>0.12</v>
      </c>
      <c r="J12" s="2" t="s">
        <v>3</v>
      </c>
      <c r="K12" s="2" t="s">
        <v>8</v>
      </c>
      <c r="L12" s="2"/>
      <c r="M12" s="2"/>
      <c r="N12" s="2"/>
      <c r="O12" s="2"/>
      <c r="P12" s="3"/>
    </row>
    <row r="13" spans="7:16" x14ac:dyDescent="0.25">
      <c r="I13" s="1">
        <v>5</v>
      </c>
      <c r="J13" s="2" t="s">
        <v>4</v>
      </c>
      <c r="K13" s="2" t="s">
        <v>9</v>
      </c>
      <c r="L13" s="2"/>
      <c r="M13" s="2"/>
      <c r="N13" s="2"/>
      <c r="O13" s="2"/>
      <c r="P13" s="3"/>
    </row>
    <row r="14" spans="7:16" x14ac:dyDescent="0.25">
      <c r="I14" s="1">
        <v>0</v>
      </c>
      <c r="J14" s="24" t="s">
        <v>83</v>
      </c>
      <c r="K14" s="2"/>
      <c r="L14" s="2"/>
      <c r="M14" s="2"/>
      <c r="N14" s="2"/>
      <c r="O14" s="2"/>
      <c r="P14" s="3"/>
    </row>
    <row r="15" spans="7:16" x14ac:dyDescent="0.25">
      <c r="I15" s="4" t="s">
        <v>0</v>
      </c>
      <c r="J15" s="41">
        <f>FV(I12,I13,I14,I11)</f>
        <v>-3524.683366400001</v>
      </c>
      <c r="K15" s="2"/>
      <c r="L15" s="2"/>
      <c r="M15" s="2"/>
      <c r="N15" s="2"/>
      <c r="O15" s="2"/>
      <c r="P15" s="3"/>
    </row>
    <row r="16" spans="7:16" x14ac:dyDescent="0.25">
      <c r="I16" s="4" t="s">
        <v>5</v>
      </c>
      <c r="J16" s="20">
        <f>2000*(1+0.12)^5</f>
        <v>3524.683366400001</v>
      </c>
      <c r="K16" s="2"/>
      <c r="L16" s="2"/>
      <c r="M16" s="2"/>
      <c r="N16" s="2"/>
      <c r="O16" s="2"/>
      <c r="P16" s="3"/>
    </row>
    <row r="17" spans="7:17" x14ac:dyDescent="0.25">
      <c r="I17" s="1"/>
      <c r="J17" s="2"/>
      <c r="K17" s="2"/>
      <c r="L17" s="2"/>
      <c r="M17" s="2"/>
      <c r="N17" s="2"/>
      <c r="O17" s="2"/>
      <c r="P17" s="3"/>
    </row>
    <row r="18" spans="7:17" x14ac:dyDescent="0.25">
      <c r="I18" s="1"/>
      <c r="J18" s="2"/>
      <c r="K18" s="2"/>
      <c r="L18" s="2"/>
      <c r="M18" s="2"/>
      <c r="N18" s="2"/>
      <c r="O18" s="2"/>
      <c r="P18" s="3"/>
    </row>
    <row r="19" spans="7:17" x14ac:dyDescent="0.25">
      <c r="I19" s="1"/>
      <c r="J19" s="2"/>
      <c r="K19" s="2"/>
      <c r="L19" s="2"/>
      <c r="M19" s="2"/>
      <c r="N19" s="2"/>
      <c r="O19" s="2"/>
      <c r="P19" s="3"/>
    </row>
    <row r="20" spans="7:17" x14ac:dyDescent="0.25">
      <c r="I20" s="1"/>
      <c r="J20" s="2"/>
      <c r="K20" s="2"/>
      <c r="L20" s="2"/>
      <c r="M20" s="2"/>
      <c r="N20" s="2"/>
      <c r="O20" s="2"/>
      <c r="P20" s="3"/>
    </row>
    <row r="21" spans="7:17" x14ac:dyDescent="0.25">
      <c r="I21" s="1"/>
      <c r="J21" s="2"/>
      <c r="K21" s="2"/>
      <c r="L21" s="2"/>
      <c r="M21" s="2"/>
      <c r="N21" s="2"/>
      <c r="O21" s="2"/>
      <c r="P21" s="3"/>
    </row>
    <row r="22" spans="7:17" x14ac:dyDescent="0.25">
      <c r="I22" s="1"/>
      <c r="J22" s="2"/>
      <c r="K22" s="2"/>
      <c r="L22" s="2"/>
      <c r="M22" s="2"/>
      <c r="N22" s="2"/>
      <c r="O22" s="2"/>
      <c r="P22" s="3"/>
    </row>
    <row r="23" spans="7:17" x14ac:dyDescent="0.25">
      <c r="I23" s="1"/>
      <c r="J23" s="2"/>
      <c r="K23" s="2"/>
      <c r="L23" s="2"/>
      <c r="M23" s="2"/>
      <c r="N23" s="2"/>
      <c r="O23" s="2"/>
      <c r="P23" s="3"/>
    </row>
    <row r="24" spans="7:17" x14ac:dyDescent="0.25">
      <c r="I24" s="1"/>
      <c r="J24" s="2"/>
      <c r="K24" s="2"/>
      <c r="L24" s="2"/>
      <c r="M24" s="2"/>
      <c r="N24" s="2"/>
      <c r="O24" s="2"/>
      <c r="P24" s="3"/>
    </row>
    <row r="25" spans="7:17" x14ac:dyDescent="0.25">
      <c r="I25" s="1"/>
      <c r="J25" s="2"/>
      <c r="K25" s="2"/>
      <c r="L25" s="2"/>
      <c r="M25" s="2"/>
      <c r="N25" s="2"/>
      <c r="O25" s="2"/>
      <c r="P25" s="3"/>
    </row>
    <row r="26" spans="7:17" x14ac:dyDescent="0.25">
      <c r="I26" s="1"/>
      <c r="J26" s="2"/>
      <c r="K26" s="2"/>
      <c r="L26" s="2"/>
      <c r="M26" s="2"/>
      <c r="N26" s="2"/>
      <c r="O26" s="2"/>
      <c r="P26" s="3"/>
    </row>
    <row r="27" spans="7:17" x14ac:dyDescent="0.25">
      <c r="I27" s="1"/>
      <c r="J27" s="2"/>
      <c r="K27" s="2"/>
      <c r="L27" s="2"/>
      <c r="M27" s="2"/>
      <c r="N27" s="2"/>
      <c r="O27" s="2"/>
      <c r="P27" s="3"/>
    </row>
    <row r="28" spans="7:17" x14ac:dyDescent="0.25">
      <c r="I28" s="1"/>
      <c r="J28" s="2"/>
      <c r="K28" s="2"/>
      <c r="L28" s="2"/>
      <c r="M28" s="2"/>
      <c r="N28" s="2"/>
      <c r="O28" s="2"/>
      <c r="P28" s="3"/>
    </row>
    <row r="29" spans="7:17" x14ac:dyDescent="0.25">
      <c r="I29" s="1"/>
      <c r="J29" s="2"/>
      <c r="K29" s="2"/>
      <c r="L29" s="2"/>
      <c r="M29" s="2"/>
      <c r="N29" s="2"/>
      <c r="O29" s="2"/>
      <c r="P29" s="3"/>
    </row>
    <row r="30" spans="7:17" ht="22.8" x14ac:dyDescent="0.4">
      <c r="G30" s="35" t="s">
        <v>47</v>
      </c>
      <c r="I30" s="29" t="s">
        <v>37</v>
      </c>
      <c r="J30" s="27"/>
      <c r="K30" s="27"/>
      <c r="L30" s="27"/>
      <c r="M30" s="27"/>
      <c r="N30" s="27"/>
      <c r="O30" s="27"/>
      <c r="P30" s="28"/>
      <c r="Q30" s="30"/>
    </row>
    <row r="31" spans="7:17" ht="15.6" x14ac:dyDescent="0.3">
      <c r="I31" s="29" t="s">
        <v>36</v>
      </c>
      <c r="J31" s="27"/>
      <c r="K31" s="27"/>
      <c r="L31" s="27"/>
      <c r="M31" s="27"/>
      <c r="N31" s="27"/>
      <c r="O31" s="27"/>
      <c r="P31" s="28"/>
      <c r="Q31" s="30"/>
    </row>
    <row r="32" spans="7:17" x14ac:dyDescent="0.25">
      <c r="I32" s="1"/>
      <c r="J32" s="2"/>
      <c r="K32" s="2"/>
      <c r="L32" s="2"/>
      <c r="M32" s="2"/>
      <c r="N32" s="2"/>
      <c r="O32" s="2"/>
      <c r="P32" s="3"/>
    </row>
    <row r="33" spans="9:16" x14ac:dyDescent="0.25">
      <c r="I33" s="1"/>
      <c r="J33" s="2"/>
      <c r="K33" s="2"/>
      <c r="L33" s="2"/>
      <c r="M33" s="2"/>
      <c r="N33" s="2"/>
      <c r="O33" s="2"/>
      <c r="P33" s="3"/>
    </row>
    <row r="34" spans="9:16" x14ac:dyDescent="0.25">
      <c r="I34" s="4" t="s">
        <v>1</v>
      </c>
      <c r="J34" s="2"/>
      <c r="K34" s="2"/>
      <c r="L34" s="2"/>
      <c r="M34" s="2"/>
      <c r="N34" s="2"/>
      <c r="O34" s="2"/>
      <c r="P34" s="3"/>
    </row>
    <row r="35" spans="9:16" x14ac:dyDescent="0.25">
      <c r="I35" s="1" t="s">
        <v>7</v>
      </c>
      <c r="J35" s="2">
        <v>200000</v>
      </c>
      <c r="K35" s="2"/>
      <c r="L35" s="2"/>
      <c r="M35" s="2"/>
      <c r="N35" s="2"/>
      <c r="O35" s="2"/>
      <c r="P35" s="3"/>
    </row>
    <row r="36" spans="9:16" x14ac:dyDescent="0.25">
      <c r="I36" s="1"/>
      <c r="J36" s="6" t="s">
        <v>3</v>
      </c>
      <c r="K36" s="6" t="s">
        <v>4</v>
      </c>
      <c r="L36" s="2"/>
      <c r="M36" s="2"/>
      <c r="N36" s="2"/>
      <c r="O36" s="2"/>
      <c r="P36" s="3"/>
    </row>
    <row r="37" spans="9:16" x14ac:dyDescent="0.25">
      <c r="I37" s="1" t="s">
        <v>10</v>
      </c>
      <c r="J37" s="7">
        <v>0.02</v>
      </c>
      <c r="K37" s="2">
        <v>12</v>
      </c>
      <c r="L37" s="2"/>
      <c r="M37" s="2"/>
      <c r="N37" s="2"/>
      <c r="O37" s="2"/>
      <c r="P37" s="3"/>
    </row>
    <row r="38" spans="9:16" x14ac:dyDescent="0.25">
      <c r="I38" s="1" t="s">
        <v>11</v>
      </c>
      <c r="J38" s="8">
        <v>0.03</v>
      </c>
      <c r="K38" s="2">
        <v>24</v>
      </c>
      <c r="L38" s="2"/>
      <c r="M38" s="2"/>
      <c r="N38" s="2"/>
      <c r="O38" s="2"/>
      <c r="P38" s="3"/>
    </row>
    <row r="39" spans="9:16" x14ac:dyDescent="0.25">
      <c r="I39" s="1" t="s">
        <v>38</v>
      </c>
      <c r="J39" s="8">
        <v>4.0000000000000001E-3</v>
      </c>
      <c r="K39" s="2">
        <v>24</v>
      </c>
      <c r="L39" s="2"/>
      <c r="M39" s="2"/>
      <c r="N39" s="2"/>
      <c r="O39" s="2"/>
      <c r="P39" s="3"/>
    </row>
    <row r="40" spans="9:16" x14ac:dyDescent="0.25">
      <c r="I40" s="1"/>
      <c r="J40" s="2"/>
      <c r="K40" s="2"/>
      <c r="L40" s="2"/>
      <c r="M40" s="2"/>
      <c r="N40" s="2"/>
      <c r="O40" s="2"/>
      <c r="P40" s="3"/>
    </row>
    <row r="41" spans="9:16" x14ac:dyDescent="0.25">
      <c r="I41" s="4" t="s">
        <v>6</v>
      </c>
      <c r="J41" s="21"/>
      <c r="K41" s="2"/>
      <c r="L41" s="2"/>
      <c r="M41" s="2"/>
      <c r="N41" s="2"/>
      <c r="O41" s="2"/>
      <c r="P41" s="3"/>
    </row>
    <row r="42" spans="9:16" x14ac:dyDescent="0.25">
      <c r="I42" s="1"/>
      <c r="J42" s="2"/>
      <c r="K42" s="2"/>
      <c r="L42" s="2"/>
      <c r="M42" s="2"/>
      <c r="N42" s="2"/>
      <c r="O42" s="2"/>
      <c r="P42" s="3"/>
    </row>
    <row r="43" spans="9:16" x14ac:dyDescent="0.25">
      <c r="I43" s="4" t="s">
        <v>12</v>
      </c>
      <c r="J43" s="2" t="s">
        <v>13</v>
      </c>
      <c r="K43" s="9">
        <f>FV(J37,K37,0,J35)</f>
        <v>-253648.35891250905</v>
      </c>
      <c r="L43" s="2"/>
      <c r="M43" s="2"/>
      <c r="N43" s="2"/>
      <c r="O43" s="2"/>
      <c r="P43" s="3"/>
    </row>
    <row r="44" spans="9:16" x14ac:dyDescent="0.25">
      <c r="I44" s="1"/>
      <c r="J44" s="2" t="s">
        <v>14</v>
      </c>
      <c r="K44" s="9">
        <f>FV(J38,K38,0,K43)</f>
        <v>515614.88911070116</v>
      </c>
      <c r="L44" s="2"/>
      <c r="M44" s="2"/>
      <c r="N44" s="2"/>
      <c r="O44" s="2"/>
      <c r="P44" s="3"/>
    </row>
    <row r="45" spans="9:16" x14ac:dyDescent="0.25">
      <c r="I45" s="1"/>
      <c r="J45" s="2" t="s">
        <v>39</v>
      </c>
      <c r="K45" s="42">
        <f>FV(J39,K39,0,K44)</f>
        <v>-567459.08983929513</v>
      </c>
      <c r="L45" s="2"/>
      <c r="M45" s="2"/>
      <c r="N45" s="2"/>
      <c r="O45" s="2"/>
      <c r="P45" s="3"/>
    </row>
    <row r="46" spans="9:16" x14ac:dyDescent="0.25">
      <c r="I46" s="1"/>
      <c r="J46" s="2"/>
      <c r="K46" s="2"/>
      <c r="L46" s="2"/>
      <c r="M46" s="2"/>
      <c r="N46" s="2"/>
      <c r="O46" s="2"/>
      <c r="P46" s="3"/>
    </row>
    <row r="47" spans="9:16" x14ac:dyDescent="0.25">
      <c r="I47" s="1"/>
      <c r="J47" s="2"/>
      <c r="K47" s="2"/>
      <c r="L47" s="2"/>
      <c r="M47" s="2"/>
      <c r="N47" s="2"/>
      <c r="O47" s="2"/>
      <c r="P47" s="3"/>
    </row>
    <row r="48" spans="9:16" x14ac:dyDescent="0.25">
      <c r="I48" s="1"/>
      <c r="J48" s="2"/>
      <c r="K48" s="2"/>
      <c r="L48" s="2"/>
      <c r="M48" s="2"/>
      <c r="N48" s="2"/>
      <c r="O48" s="2"/>
      <c r="P48" s="3"/>
    </row>
    <row r="49" spans="9:16" x14ac:dyDescent="0.25">
      <c r="I49" s="1"/>
      <c r="J49" s="2"/>
      <c r="K49" s="2"/>
      <c r="L49" s="2"/>
      <c r="M49" s="2"/>
      <c r="N49" s="2"/>
      <c r="O49" s="2"/>
      <c r="P49" s="3"/>
    </row>
    <row r="50" spans="9:16" x14ac:dyDescent="0.25">
      <c r="I50" s="1"/>
      <c r="J50" s="2"/>
      <c r="K50" s="2"/>
      <c r="L50" s="2"/>
      <c r="M50" s="2"/>
      <c r="N50" s="2"/>
      <c r="O50" s="2"/>
      <c r="P50" s="3"/>
    </row>
    <row r="51" spans="9:16" x14ac:dyDescent="0.25">
      <c r="I51" s="1"/>
      <c r="J51" s="2"/>
      <c r="K51" s="2"/>
      <c r="L51" s="2"/>
      <c r="M51" s="2"/>
      <c r="N51" s="2"/>
      <c r="O51" s="2"/>
      <c r="P51" s="3"/>
    </row>
    <row r="52" spans="9:16" x14ac:dyDescent="0.25">
      <c r="I52" s="1"/>
      <c r="J52" s="2"/>
      <c r="K52" s="2"/>
      <c r="L52" s="2"/>
      <c r="M52" s="2"/>
      <c r="N52" s="2"/>
      <c r="O52" s="2"/>
      <c r="P52" s="3"/>
    </row>
    <row r="53" spans="9:16" x14ac:dyDescent="0.25">
      <c r="I53" s="1"/>
      <c r="J53" s="2"/>
      <c r="K53" s="2"/>
      <c r="L53" s="2"/>
      <c r="M53" s="2"/>
      <c r="N53" s="2"/>
      <c r="O53" s="2"/>
      <c r="P53" s="3"/>
    </row>
    <row r="54" spans="9:16" x14ac:dyDescent="0.25">
      <c r="I54" s="1"/>
      <c r="J54" s="2"/>
      <c r="K54" s="2"/>
      <c r="L54" s="2"/>
      <c r="M54" s="2"/>
      <c r="N54" s="2"/>
      <c r="O54" s="2"/>
      <c r="P54" s="3"/>
    </row>
    <row r="55" spans="9:16" x14ac:dyDescent="0.25">
      <c r="I55" s="1"/>
      <c r="J55" s="2"/>
      <c r="K55" s="2"/>
      <c r="L55" s="2"/>
      <c r="M55" s="2"/>
      <c r="N55" s="2"/>
      <c r="O55" s="2"/>
      <c r="P55" s="3"/>
    </row>
    <row r="56" spans="9:16" x14ac:dyDescent="0.25">
      <c r="I56" s="1"/>
      <c r="J56" s="2"/>
      <c r="K56" s="2"/>
      <c r="L56" s="2"/>
      <c r="M56" s="2"/>
      <c r="N56" s="2"/>
      <c r="O56" s="2"/>
      <c r="P56" s="3"/>
    </row>
    <row r="57" spans="9:16" x14ac:dyDescent="0.25">
      <c r="I57" s="1"/>
      <c r="J57" s="2"/>
      <c r="K57" s="2"/>
      <c r="L57" s="2"/>
      <c r="M57" s="2"/>
      <c r="N57" s="2"/>
      <c r="O57" s="2"/>
      <c r="P57" s="3"/>
    </row>
    <row r="58" spans="9:16" x14ac:dyDescent="0.25">
      <c r="I58" s="1"/>
      <c r="J58" s="2"/>
      <c r="K58" s="2"/>
      <c r="L58" s="2"/>
      <c r="M58" s="2"/>
      <c r="N58" s="2"/>
      <c r="O58" s="2"/>
      <c r="P58" s="3"/>
    </row>
    <row r="59" spans="9:16" x14ac:dyDescent="0.25">
      <c r="I59" s="1"/>
      <c r="J59" s="2"/>
      <c r="K59" s="2"/>
      <c r="L59" s="2"/>
      <c r="M59" s="2"/>
      <c r="N59" s="2"/>
      <c r="O59" s="2"/>
      <c r="P59" s="3"/>
    </row>
    <row r="60" spans="9:16" x14ac:dyDescent="0.25">
      <c r="I60" s="1"/>
      <c r="J60" s="2"/>
      <c r="K60" s="2"/>
      <c r="L60" s="2"/>
      <c r="M60" s="2"/>
      <c r="N60" s="2"/>
      <c r="O60" s="2"/>
      <c r="P60" s="3"/>
    </row>
    <row r="61" spans="9:16" x14ac:dyDescent="0.25">
      <c r="I61" s="1"/>
      <c r="J61" s="2"/>
      <c r="K61" s="2"/>
      <c r="L61" s="2"/>
      <c r="M61" s="2"/>
      <c r="N61" s="2"/>
      <c r="O61" s="2"/>
      <c r="P61" s="3"/>
    </row>
    <row r="62" spans="9:16" x14ac:dyDescent="0.25">
      <c r="I62" s="1"/>
      <c r="J62" s="2"/>
      <c r="K62" s="2"/>
      <c r="L62" s="2"/>
      <c r="M62" s="2"/>
      <c r="N62" s="2"/>
      <c r="O62" s="2"/>
      <c r="P62" s="3"/>
    </row>
    <row r="63" spans="9:16" x14ac:dyDescent="0.25">
      <c r="I63" s="1"/>
      <c r="J63" s="2"/>
      <c r="K63" s="2"/>
      <c r="L63" s="2"/>
      <c r="M63" s="2"/>
      <c r="N63" s="2"/>
      <c r="O63" s="2"/>
      <c r="P63" s="3"/>
    </row>
    <row r="64" spans="9:16" x14ac:dyDescent="0.25">
      <c r="I64" s="1"/>
      <c r="J64" s="2"/>
      <c r="K64" s="2"/>
      <c r="L64" s="2"/>
      <c r="M64" s="2"/>
      <c r="N64" s="2"/>
      <c r="O64" s="2"/>
      <c r="P64" s="3"/>
    </row>
    <row r="65" spans="7:16" x14ac:dyDescent="0.25">
      <c r="I65" s="1"/>
      <c r="J65" s="2"/>
      <c r="K65" s="2"/>
      <c r="L65" s="2"/>
      <c r="M65" s="2"/>
      <c r="N65" s="2"/>
      <c r="O65" s="2"/>
      <c r="P65" s="3"/>
    </row>
    <row r="66" spans="7:16" ht="22.8" x14ac:dyDescent="0.4">
      <c r="G66" s="35" t="s">
        <v>48</v>
      </c>
      <c r="I66" s="29" t="s">
        <v>40</v>
      </c>
      <c r="J66" s="27"/>
      <c r="K66" s="27"/>
      <c r="L66" s="27"/>
      <c r="M66" s="27"/>
      <c r="N66" s="27"/>
      <c r="O66" s="27"/>
      <c r="P66" s="28"/>
    </row>
    <row r="67" spans="7:16" ht="15.6" x14ac:dyDescent="0.3">
      <c r="I67" s="29" t="s">
        <v>41</v>
      </c>
      <c r="J67" s="27"/>
      <c r="K67" s="27"/>
      <c r="L67" s="27"/>
      <c r="M67" s="27"/>
      <c r="N67" s="27"/>
      <c r="O67" s="27"/>
      <c r="P67" s="28"/>
    </row>
    <row r="68" spans="7:16" x14ac:dyDescent="0.25">
      <c r="I68" s="1"/>
      <c r="J68" s="2"/>
      <c r="K68" s="2"/>
      <c r="L68" s="2"/>
      <c r="M68" s="2"/>
      <c r="N68" s="2"/>
      <c r="O68" s="2"/>
      <c r="P68" s="3"/>
    </row>
    <row r="69" spans="7:16" x14ac:dyDescent="0.25">
      <c r="I69" s="4" t="s">
        <v>1</v>
      </c>
      <c r="J69" s="10"/>
      <c r="K69" s="2"/>
      <c r="L69" s="17"/>
      <c r="M69" s="2"/>
      <c r="N69" s="2"/>
      <c r="O69" s="2"/>
      <c r="P69" s="3"/>
    </row>
    <row r="70" spans="7:16" x14ac:dyDescent="0.25">
      <c r="I70" s="1"/>
      <c r="J70" s="10" t="s">
        <v>2</v>
      </c>
      <c r="K70" s="2">
        <v>-10000</v>
      </c>
      <c r="L70" s="2"/>
      <c r="M70" s="2"/>
      <c r="N70" s="2"/>
      <c r="O70" s="2"/>
      <c r="P70" s="3"/>
    </row>
    <row r="71" spans="7:16" x14ac:dyDescent="0.25">
      <c r="I71" s="1"/>
      <c r="J71" s="10" t="s">
        <v>4</v>
      </c>
      <c r="K71" s="2">
        <v>4</v>
      </c>
      <c r="L71" s="2"/>
      <c r="M71" s="2"/>
      <c r="N71" s="2"/>
      <c r="O71" s="2"/>
      <c r="P71" s="3"/>
    </row>
    <row r="72" spans="7:16" x14ac:dyDescent="0.25">
      <c r="I72" s="1"/>
      <c r="J72" s="10" t="s">
        <v>15</v>
      </c>
      <c r="K72" s="2">
        <v>14500</v>
      </c>
      <c r="L72" s="2"/>
      <c r="M72" s="2"/>
      <c r="N72" s="2"/>
      <c r="O72" s="2"/>
      <c r="P72" s="3"/>
    </row>
    <row r="73" spans="7:16" x14ac:dyDescent="0.25">
      <c r="I73" s="1"/>
      <c r="J73" s="10" t="s">
        <v>16</v>
      </c>
      <c r="K73" s="2"/>
      <c r="L73" s="2"/>
      <c r="M73" s="2"/>
      <c r="N73" s="2"/>
      <c r="O73" s="2"/>
      <c r="P73" s="3"/>
    </row>
    <row r="74" spans="7:16" x14ac:dyDescent="0.25">
      <c r="I74" s="1"/>
      <c r="J74" s="43">
        <f>RATE(K71,0,K70,K72,0,)</f>
        <v>9.7341996771849251E-2</v>
      </c>
      <c r="K74" s="2"/>
      <c r="L74" s="2"/>
      <c r="M74" s="2"/>
      <c r="N74" s="2"/>
      <c r="O74" s="2"/>
      <c r="P74" s="3"/>
    </row>
    <row r="75" spans="7:16" x14ac:dyDescent="0.25">
      <c r="I75" s="1"/>
      <c r="J75" s="2"/>
      <c r="K75" s="2"/>
      <c r="L75" s="2"/>
      <c r="M75" s="2"/>
      <c r="N75" s="2"/>
      <c r="O75" s="2"/>
      <c r="P75" s="3"/>
    </row>
    <row r="76" spans="7:16" x14ac:dyDescent="0.25">
      <c r="I76" s="1"/>
      <c r="J76" s="2"/>
      <c r="K76" s="2"/>
      <c r="L76" s="2"/>
      <c r="M76" s="2"/>
      <c r="N76" s="2"/>
      <c r="O76" s="2"/>
      <c r="P76" s="3"/>
    </row>
    <row r="77" spans="7:16" x14ac:dyDescent="0.25">
      <c r="I77" s="1"/>
      <c r="J77" s="2"/>
      <c r="K77" s="2"/>
      <c r="L77" s="2"/>
      <c r="M77" s="2"/>
      <c r="N77" s="2"/>
      <c r="O77" s="2"/>
      <c r="P77" s="3"/>
    </row>
    <row r="78" spans="7:16" x14ac:dyDescent="0.25">
      <c r="I78" s="1"/>
      <c r="J78" s="2"/>
      <c r="K78" s="2"/>
      <c r="L78" s="2"/>
      <c r="M78" s="2"/>
      <c r="N78" s="2"/>
      <c r="O78" s="2"/>
      <c r="P78" s="3"/>
    </row>
    <row r="79" spans="7:16" x14ac:dyDescent="0.25">
      <c r="I79" s="1"/>
      <c r="J79" s="2"/>
      <c r="K79" s="2"/>
      <c r="L79" s="2"/>
      <c r="M79" s="2"/>
      <c r="N79" s="2"/>
      <c r="O79" s="2"/>
      <c r="P79" s="3"/>
    </row>
    <row r="80" spans="7:16" x14ac:dyDescent="0.25">
      <c r="I80" s="1"/>
      <c r="J80" s="2"/>
      <c r="K80" s="2"/>
      <c r="L80" s="2"/>
      <c r="M80" s="2"/>
      <c r="N80" s="2"/>
      <c r="O80" s="2"/>
      <c r="P80" s="3"/>
    </row>
    <row r="81" spans="9:16" x14ac:dyDescent="0.25">
      <c r="I81" s="1"/>
      <c r="J81" s="2"/>
      <c r="K81" s="2"/>
      <c r="L81" s="2"/>
      <c r="M81" s="2"/>
      <c r="N81" s="2"/>
      <c r="O81" s="2"/>
      <c r="P81" s="3"/>
    </row>
    <row r="82" spans="9:16" x14ac:dyDescent="0.25">
      <c r="I82" s="1"/>
      <c r="J82" s="2"/>
      <c r="K82" s="2"/>
      <c r="L82" s="2"/>
      <c r="M82" s="2"/>
      <c r="N82" s="2"/>
      <c r="O82" s="2"/>
      <c r="P82" s="3"/>
    </row>
    <row r="83" spans="9:16" x14ac:dyDescent="0.25">
      <c r="I83" s="1"/>
      <c r="J83" s="2"/>
      <c r="K83" s="2"/>
      <c r="L83" s="2"/>
      <c r="M83" s="2"/>
      <c r="N83" s="2"/>
      <c r="O83" s="2"/>
      <c r="P83" s="3"/>
    </row>
    <row r="84" spans="9:16" x14ac:dyDescent="0.25">
      <c r="I84" s="1"/>
      <c r="J84" s="2"/>
      <c r="K84" s="2"/>
      <c r="L84" s="2"/>
      <c r="M84" s="2"/>
      <c r="N84" s="2"/>
      <c r="O84" s="2"/>
      <c r="P84" s="3"/>
    </row>
    <row r="85" spans="9:16" x14ac:dyDescent="0.25">
      <c r="I85" s="1"/>
      <c r="J85" s="2"/>
      <c r="K85" s="2"/>
      <c r="L85" s="2"/>
      <c r="M85" s="2"/>
      <c r="N85" s="2"/>
      <c r="O85" s="2"/>
      <c r="P85" s="3"/>
    </row>
    <row r="86" spans="9:16" x14ac:dyDescent="0.25">
      <c r="I86" s="1"/>
      <c r="J86" s="2"/>
      <c r="K86" s="2"/>
      <c r="L86" s="2"/>
      <c r="M86" s="2"/>
      <c r="N86" s="2"/>
      <c r="O86" s="2"/>
      <c r="P86" s="3"/>
    </row>
    <row r="87" spans="9:16" x14ac:dyDescent="0.25">
      <c r="I87" s="1"/>
      <c r="J87" s="2"/>
      <c r="K87" s="2"/>
      <c r="L87" s="2"/>
      <c r="M87" s="2"/>
      <c r="N87" s="2"/>
      <c r="O87" s="2"/>
      <c r="P87" s="3"/>
    </row>
    <row r="88" spans="9:16" x14ac:dyDescent="0.25">
      <c r="I88" s="1"/>
      <c r="J88" s="2"/>
      <c r="K88" s="2"/>
      <c r="L88" s="2"/>
      <c r="M88" s="2"/>
      <c r="N88" s="2"/>
      <c r="O88" s="2"/>
      <c r="P88" s="3"/>
    </row>
    <row r="89" spans="9:16" x14ac:dyDescent="0.25">
      <c r="I89" s="1"/>
      <c r="J89" s="2"/>
      <c r="K89" s="2"/>
      <c r="L89" s="2"/>
      <c r="M89" s="2"/>
      <c r="N89" s="2"/>
      <c r="O89" s="2"/>
      <c r="P89" s="3"/>
    </row>
    <row r="90" spans="9:16" x14ac:dyDescent="0.25">
      <c r="I90" s="1"/>
      <c r="J90" s="2"/>
      <c r="K90" s="2"/>
      <c r="L90" s="2"/>
      <c r="M90" s="2"/>
      <c r="N90" s="2"/>
      <c r="O90" s="2"/>
      <c r="P90" s="3"/>
    </row>
    <row r="91" spans="9:16" x14ac:dyDescent="0.25">
      <c r="I91" s="1"/>
      <c r="J91" s="2"/>
      <c r="K91" s="2"/>
      <c r="L91" s="2"/>
      <c r="M91" s="2"/>
      <c r="N91" s="2"/>
      <c r="O91" s="2"/>
      <c r="P91" s="3"/>
    </row>
    <row r="92" spans="9:16" x14ac:dyDescent="0.25">
      <c r="I92" s="1"/>
      <c r="J92" s="2"/>
      <c r="K92" s="2"/>
      <c r="L92" s="2"/>
      <c r="M92" s="2"/>
      <c r="N92" s="2"/>
      <c r="O92" s="2"/>
      <c r="P92" s="3"/>
    </row>
    <row r="93" spans="9:16" x14ac:dyDescent="0.25">
      <c r="I93" s="1"/>
      <c r="J93" s="2"/>
      <c r="K93" s="2"/>
      <c r="L93" s="2"/>
      <c r="M93" s="2"/>
      <c r="N93" s="2"/>
      <c r="O93" s="2"/>
      <c r="P93" s="3"/>
    </row>
    <row r="94" spans="9:16" x14ac:dyDescent="0.25">
      <c r="I94" s="1"/>
      <c r="J94" s="2"/>
      <c r="K94" s="2"/>
      <c r="L94" s="2"/>
      <c r="M94" s="2"/>
      <c r="N94" s="2"/>
      <c r="O94" s="2"/>
      <c r="P94" s="3"/>
    </row>
    <row r="95" spans="9:16" x14ac:dyDescent="0.25">
      <c r="I95" s="1"/>
      <c r="J95" s="2"/>
      <c r="K95" s="2"/>
      <c r="L95" s="2"/>
      <c r="M95" s="2"/>
      <c r="N95" s="2"/>
      <c r="O95" s="2"/>
      <c r="P95" s="3"/>
    </row>
    <row r="96" spans="9:16" x14ac:dyDescent="0.25">
      <c r="I96" s="1"/>
      <c r="J96" s="2"/>
      <c r="K96" s="2"/>
      <c r="L96" s="2"/>
      <c r="M96" s="2"/>
      <c r="N96" s="2"/>
      <c r="O96" s="2"/>
      <c r="P96" s="3"/>
    </row>
    <row r="97" spans="7:16" x14ac:dyDescent="0.25">
      <c r="I97" s="1"/>
      <c r="J97" s="2"/>
      <c r="K97" s="2"/>
      <c r="L97" s="2"/>
      <c r="M97" s="2"/>
      <c r="N97" s="2"/>
      <c r="O97" s="2"/>
      <c r="P97" s="3"/>
    </row>
    <row r="98" spans="7:16" ht="22.8" x14ac:dyDescent="0.4">
      <c r="G98" s="35" t="s">
        <v>49</v>
      </c>
      <c r="I98" s="32" t="s">
        <v>42</v>
      </c>
      <c r="J98" s="33"/>
      <c r="K98" s="33"/>
      <c r="L98" s="33"/>
      <c r="M98" s="33"/>
      <c r="N98" s="33"/>
      <c r="O98" s="33"/>
      <c r="P98" s="34"/>
    </row>
    <row r="99" spans="7:16" x14ac:dyDescent="0.25">
      <c r="I99" s="32" t="s">
        <v>43</v>
      </c>
      <c r="J99" s="33"/>
      <c r="K99" s="33"/>
      <c r="L99" s="33"/>
      <c r="M99" s="33"/>
      <c r="N99" s="33"/>
      <c r="O99" s="33"/>
      <c r="P99" s="34"/>
    </row>
    <row r="100" spans="7:16" x14ac:dyDescent="0.25">
      <c r="I100" s="1"/>
      <c r="J100" s="2"/>
      <c r="K100" s="2"/>
      <c r="L100" s="2"/>
      <c r="M100" s="2"/>
      <c r="N100" s="2"/>
      <c r="O100" s="2"/>
      <c r="P100" s="3"/>
    </row>
    <row r="101" spans="7:16" x14ac:dyDescent="0.25">
      <c r="I101" s="4" t="s">
        <v>1</v>
      </c>
      <c r="J101" s="10"/>
      <c r="K101" s="2"/>
      <c r="L101" s="2"/>
      <c r="M101" s="2"/>
      <c r="N101" s="2"/>
      <c r="O101" s="2"/>
      <c r="P101" s="3"/>
    </row>
    <row r="102" spans="7:16" x14ac:dyDescent="0.25">
      <c r="I102" s="1">
        <v>50000</v>
      </c>
      <c r="J102" s="10" t="s">
        <v>2</v>
      </c>
      <c r="K102" s="2">
        <v>-25000</v>
      </c>
      <c r="L102" s="2"/>
      <c r="M102" s="2"/>
      <c r="N102" s="2"/>
      <c r="O102" s="2"/>
      <c r="P102" s="3"/>
    </row>
    <row r="103" spans="7:16" x14ac:dyDescent="0.25">
      <c r="I103" s="11">
        <v>3.3500000000000002E-2</v>
      </c>
      <c r="J103" s="10" t="s">
        <v>3</v>
      </c>
      <c r="K103" s="8">
        <v>4.2999999999999997E-2</v>
      </c>
      <c r="L103" s="2"/>
      <c r="M103" s="2"/>
      <c r="N103" s="2"/>
      <c r="O103" s="2"/>
      <c r="P103" s="3"/>
    </row>
    <row r="104" spans="7:16" x14ac:dyDescent="0.25">
      <c r="I104" s="1">
        <v>200000</v>
      </c>
      <c r="J104" s="10" t="s">
        <v>15</v>
      </c>
      <c r="K104" s="2">
        <v>100000</v>
      </c>
      <c r="L104" s="2"/>
      <c r="M104" s="2"/>
      <c r="N104" s="2"/>
      <c r="O104" s="2"/>
      <c r="P104" s="3"/>
    </row>
    <row r="105" spans="7:16" x14ac:dyDescent="0.25">
      <c r="I105" s="1"/>
      <c r="J105" s="10" t="s">
        <v>17</v>
      </c>
      <c r="K105" s="2"/>
      <c r="L105" s="2"/>
      <c r="M105" s="2"/>
      <c r="N105" s="2"/>
      <c r="O105" s="2"/>
      <c r="P105" s="3"/>
    </row>
    <row r="106" spans="7:16" x14ac:dyDescent="0.25">
      <c r="I106" s="1" t="s">
        <v>18</v>
      </c>
      <c r="J106" s="12"/>
      <c r="K106" s="2"/>
      <c r="L106" s="2"/>
      <c r="M106" s="2"/>
      <c r="N106" s="2"/>
      <c r="O106" s="2"/>
      <c r="P106" s="3"/>
    </row>
    <row r="107" spans="7:16" x14ac:dyDescent="0.25">
      <c r="I107" s="1" t="s">
        <v>18</v>
      </c>
      <c r="J107" s="44">
        <f>NPER(K103,0,K102,K104)</f>
        <v>32.927687352635289</v>
      </c>
      <c r="K107" s="2"/>
      <c r="L107" s="2"/>
      <c r="M107" s="2"/>
      <c r="N107" s="2"/>
      <c r="O107" s="2"/>
      <c r="P107" s="3"/>
    </row>
    <row r="108" spans="7:16" x14ac:dyDescent="0.25">
      <c r="I108" s="13" t="s">
        <v>21</v>
      </c>
      <c r="J108" s="14">
        <f>J107/12</f>
        <v>2.7439739460529409</v>
      </c>
      <c r="K108" s="14"/>
      <c r="L108" s="14"/>
      <c r="M108" s="14"/>
      <c r="N108" s="14"/>
      <c r="O108" s="14"/>
      <c r="P108" s="15"/>
    </row>
  </sheetData>
  <mergeCells count="1">
    <mergeCell ref="I1:P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G1:R83"/>
  <sheetViews>
    <sheetView rightToLeft="1" tabSelected="1" zoomScaleNormal="100" workbookViewId="0">
      <selection activeCell="G68" sqref="G68"/>
    </sheetView>
  </sheetViews>
  <sheetFormatPr defaultRowHeight="13.8" x14ac:dyDescent="0.25"/>
  <cols>
    <col min="9" max="9" width="12.796875" customWidth="1"/>
    <col min="11" max="11" width="13.19921875" customWidth="1"/>
  </cols>
  <sheetData>
    <row r="1" spans="7:16" x14ac:dyDescent="0.25">
      <c r="I1" s="1"/>
      <c r="J1" s="2"/>
      <c r="K1" s="2"/>
      <c r="L1" s="2"/>
      <c r="M1" s="2"/>
      <c r="N1" s="2"/>
      <c r="O1" s="2"/>
      <c r="P1" s="3"/>
    </row>
    <row r="2" spans="7:16" ht="22.8" x14ac:dyDescent="0.4">
      <c r="G2" s="35" t="s">
        <v>50</v>
      </c>
      <c r="I2" s="26" t="s">
        <v>44</v>
      </c>
      <c r="J2" s="27"/>
      <c r="K2" s="27"/>
      <c r="L2" s="27"/>
      <c r="M2" s="27"/>
      <c r="N2" s="27"/>
      <c r="O2" s="27"/>
      <c r="P2" s="28"/>
    </row>
    <row r="3" spans="7:16" ht="17.399999999999999" x14ac:dyDescent="0.3">
      <c r="I3" s="26" t="s">
        <v>45</v>
      </c>
      <c r="J3" s="27"/>
      <c r="K3" s="27"/>
      <c r="L3" s="27"/>
      <c r="M3" s="27"/>
      <c r="N3" s="27"/>
      <c r="O3" s="27"/>
      <c r="P3" s="28"/>
    </row>
    <row r="4" spans="7:16" x14ac:dyDescent="0.25">
      <c r="I4" s="1"/>
      <c r="J4" s="2"/>
      <c r="K4" s="2"/>
      <c r="L4" s="2"/>
      <c r="M4" s="2"/>
      <c r="N4" s="2"/>
      <c r="O4" s="2"/>
      <c r="P4" s="3"/>
    </row>
    <row r="5" spans="7:16" x14ac:dyDescent="0.25">
      <c r="I5" s="1"/>
      <c r="J5" s="2"/>
      <c r="K5" s="2"/>
      <c r="L5" s="2"/>
      <c r="M5" s="2"/>
      <c r="N5" s="2"/>
      <c r="O5" s="2"/>
      <c r="P5" s="3"/>
    </row>
    <row r="6" spans="7:16" x14ac:dyDescent="0.25">
      <c r="I6" s="4" t="s">
        <v>1</v>
      </c>
      <c r="J6" s="2"/>
      <c r="K6" s="2"/>
      <c r="L6" s="2"/>
      <c r="M6" s="2"/>
      <c r="N6" s="2"/>
      <c r="O6" s="2"/>
      <c r="P6" s="3"/>
    </row>
    <row r="7" spans="7:16" x14ac:dyDescent="0.25">
      <c r="I7" s="1" t="s">
        <v>20</v>
      </c>
      <c r="J7" s="2">
        <v>5000</v>
      </c>
      <c r="K7" s="2" t="s">
        <v>2</v>
      </c>
      <c r="L7" s="2"/>
      <c r="M7" s="2"/>
      <c r="N7" s="2"/>
      <c r="O7" s="2"/>
      <c r="P7" s="3"/>
    </row>
    <row r="8" spans="7:16" x14ac:dyDescent="0.25">
      <c r="I8" s="1" t="s">
        <v>21</v>
      </c>
      <c r="J8" s="2">
        <v>12</v>
      </c>
      <c r="K8" s="2" t="s">
        <v>4</v>
      </c>
      <c r="L8" s="2"/>
      <c r="M8" s="2"/>
      <c r="N8" s="2"/>
      <c r="O8" s="2"/>
      <c r="P8" s="3"/>
    </row>
    <row r="9" spans="7:16" x14ac:dyDescent="0.25">
      <c r="I9" s="1" t="s">
        <v>19</v>
      </c>
      <c r="J9" s="7">
        <v>0.1</v>
      </c>
      <c r="K9" s="2" t="s">
        <v>3</v>
      </c>
      <c r="L9" s="2"/>
      <c r="M9" s="2"/>
      <c r="N9" s="2"/>
      <c r="O9" s="2"/>
      <c r="P9" s="3"/>
    </row>
    <row r="10" spans="7:16" x14ac:dyDescent="0.25">
      <c r="I10" s="1"/>
      <c r="J10" s="2"/>
      <c r="K10" s="45">
        <f>FV(J9,J8,0,-J7)</f>
        <v>15692.141883605012</v>
      </c>
      <c r="L10" s="2" t="s">
        <v>15</v>
      </c>
      <c r="M10" s="2"/>
      <c r="N10" s="2"/>
      <c r="O10" s="2"/>
      <c r="P10" s="3"/>
    </row>
    <row r="11" spans="7:16" x14ac:dyDescent="0.25">
      <c r="I11" s="1"/>
      <c r="J11" s="2"/>
      <c r="K11" s="2"/>
      <c r="L11" s="2"/>
      <c r="M11" s="2"/>
      <c r="N11" s="2"/>
      <c r="O11" s="2"/>
      <c r="P11" s="3"/>
    </row>
    <row r="12" spans="7:16" x14ac:dyDescent="0.25">
      <c r="I12" s="1"/>
      <c r="J12" s="2"/>
      <c r="K12" s="2"/>
      <c r="L12" s="2"/>
      <c r="M12" s="2"/>
      <c r="N12" s="2"/>
      <c r="O12" s="2"/>
      <c r="P12" s="3"/>
    </row>
    <row r="13" spans="7:16" x14ac:dyDescent="0.25">
      <c r="I13" s="1"/>
      <c r="J13" s="2"/>
      <c r="K13" s="2"/>
      <c r="L13" s="2"/>
      <c r="M13" s="2"/>
      <c r="N13" s="2"/>
      <c r="O13" s="2"/>
      <c r="P13" s="3"/>
    </row>
    <row r="14" spans="7:16" x14ac:dyDescent="0.25">
      <c r="I14" s="1"/>
      <c r="J14" s="2"/>
      <c r="K14" s="2"/>
      <c r="L14" s="2"/>
      <c r="M14" s="2"/>
      <c r="N14" s="2"/>
      <c r="O14" s="2"/>
      <c r="P14" s="3"/>
    </row>
    <row r="15" spans="7:16" x14ac:dyDescent="0.25">
      <c r="I15" s="1"/>
      <c r="J15" s="2"/>
      <c r="K15" s="2"/>
      <c r="L15" s="2"/>
      <c r="M15" s="2"/>
      <c r="N15" s="2"/>
      <c r="O15" s="2"/>
      <c r="P15" s="3"/>
    </row>
    <row r="16" spans="7:16" x14ac:dyDescent="0.25">
      <c r="I16" s="1"/>
      <c r="J16" s="2"/>
      <c r="K16" s="2"/>
      <c r="L16" s="2"/>
      <c r="M16" s="2"/>
      <c r="N16" s="2"/>
      <c r="O16" s="2"/>
      <c r="P16" s="3"/>
    </row>
    <row r="17" spans="7:18" x14ac:dyDescent="0.25">
      <c r="I17" s="1"/>
      <c r="J17" s="2"/>
      <c r="K17" s="2"/>
      <c r="L17" s="2"/>
      <c r="M17" s="2"/>
      <c r="N17" s="2"/>
      <c r="O17" s="2"/>
      <c r="P17" s="3"/>
    </row>
    <row r="18" spans="7:18" x14ac:dyDescent="0.25">
      <c r="I18" s="1"/>
      <c r="J18" s="2"/>
      <c r="K18" s="2"/>
      <c r="L18" s="2"/>
      <c r="M18" s="2"/>
      <c r="N18" s="2"/>
      <c r="O18" s="2"/>
      <c r="P18" s="3"/>
    </row>
    <row r="19" spans="7:18" x14ac:dyDescent="0.25">
      <c r="I19" s="1"/>
      <c r="J19" s="2"/>
      <c r="K19" s="2"/>
      <c r="L19" s="2"/>
      <c r="M19" s="2"/>
      <c r="N19" s="2"/>
      <c r="O19" s="2"/>
      <c r="P19" s="3"/>
    </row>
    <row r="20" spans="7:18" x14ac:dyDescent="0.25">
      <c r="I20" s="1"/>
      <c r="J20" s="2"/>
      <c r="K20" s="2"/>
      <c r="L20" s="2"/>
      <c r="M20" s="2"/>
      <c r="N20" s="2"/>
      <c r="O20" s="2"/>
      <c r="P20" s="3"/>
    </row>
    <row r="21" spans="7:18" x14ac:dyDescent="0.25">
      <c r="I21" s="1"/>
      <c r="J21" s="2"/>
      <c r="K21" s="2"/>
      <c r="L21" s="2"/>
      <c r="M21" s="2"/>
      <c r="N21" s="2"/>
      <c r="O21" s="2"/>
      <c r="P21" s="3"/>
    </row>
    <row r="22" spans="7:18" x14ac:dyDescent="0.25">
      <c r="I22" s="1"/>
      <c r="J22" s="2"/>
      <c r="K22" s="2"/>
      <c r="L22" s="2"/>
      <c r="M22" s="2"/>
      <c r="N22" s="2"/>
      <c r="O22" s="2"/>
      <c r="P22" s="3"/>
    </row>
    <row r="23" spans="7:18" x14ac:dyDescent="0.25">
      <c r="I23" s="1"/>
      <c r="J23" s="2"/>
      <c r="K23" s="2"/>
      <c r="L23" s="2"/>
      <c r="M23" s="2"/>
      <c r="N23" s="2"/>
      <c r="O23" s="2"/>
      <c r="P23" s="3"/>
    </row>
    <row r="24" spans="7:18" x14ac:dyDescent="0.25">
      <c r="I24" s="1"/>
      <c r="J24" s="2"/>
      <c r="K24" s="2"/>
      <c r="L24" s="2"/>
      <c r="M24" s="2"/>
      <c r="N24" s="2"/>
      <c r="O24" s="2"/>
      <c r="P24" s="3"/>
    </row>
    <row r="25" spans="7:18" x14ac:dyDescent="0.25">
      <c r="I25" s="1"/>
      <c r="J25" s="2"/>
      <c r="K25" s="2"/>
      <c r="L25" s="2"/>
      <c r="M25" s="2"/>
      <c r="N25" s="2"/>
      <c r="O25" s="2"/>
      <c r="P25" s="3"/>
    </row>
    <row r="26" spans="7:18" x14ac:dyDescent="0.25">
      <c r="I26" s="1"/>
      <c r="J26" s="2"/>
      <c r="K26" s="2"/>
      <c r="L26" s="2"/>
      <c r="M26" s="2"/>
      <c r="N26" s="2"/>
      <c r="O26" s="2"/>
      <c r="P26" s="3"/>
    </row>
    <row r="27" spans="7:18" x14ac:dyDescent="0.25">
      <c r="I27" s="1"/>
      <c r="J27" s="2"/>
      <c r="K27" s="2"/>
      <c r="L27" s="2"/>
      <c r="M27" s="2"/>
      <c r="N27" s="2"/>
      <c r="O27" s="2"/>
      <c r="P27" s="3"/>
    </row>
    <row r="28" spans="7:18" x14ac:dyDescent="0.25">
      <c r="I28" s="1"/>
      <c r="J28" s="2"/>
      <c r="K28" s="2"/>
      <c r="L28" s="2"/>
      <c r="M28" s="2"/>
      <c r="N28" s="2"/>
      <c r="O28" s="2"/>
      <c r="P28" s="3"/>
    </row>
    <row r="29" spans="7:18" ht="22.8" x14ac:dyDescent="0.4">
      <c r="G29" s="35" t="s">
        <v>51</v>
      </c>
      <c r="I29" s="26" t="s">
        <v>53</v>
      </c>
      <c r="J29" s="27"/>
      <c r="K29" s="27"/>
      <c r="L29" s="27"/>
      <c r="M29" s="27"/>
      <c r="N29" s="27"/>
      <c r="O29" s="27"/>
      <c r="P29" s="28"/>
      <c r="Q29" s="30"/>
      <c r="R29" s="30"/>
    </row>
    <row r="30" spans="7:18" ht="17.399999999999999" x14ac:dyDescent="0.3">
      <c r="I30" s="26" t="s">
        <v>54</v>
      </c>
      <c r="J30" s="27"/>
      <c r="K30" s="27"/>
      <c r="L30" s="27"/>
      <c r="M30" s="27"/>
      <c r="N30" s="27"/>
      <c r="O30" s="27"/>
      <c r="P30" s="28"/>
      <c r="Q30" s="30"/>
      <c r="R30" s="30"/>
    </row>
    <row r="31" spans="7:18" x14ac:dyDescent="0.25">
      <c r="I31" s="1"/>
      <c r="J31" s="2"/>
      <c r="K31" s="2"/>
      <c r="L31" s="2"/>
      <c r="M31" s="2"/>
      <c r="N31" s="2"/>
      <c r="O31" s="2"/>
      <c r="P31" s="3"/>
    </row>
    <row r="32" spans="7:18" x14ac:dyDescent="0.25">
      <c r="I32" s="4" t="s">
        <v>1</v>
      </c>
      <c r="J32" s="2"/>
      <c r="K32" s="2"/>
      <c r="L32" s="2"/>
      <c r="M32" s="2"/>
      <c r="N32" s="2"/>
      <c r="O32" s="2"/>
      <c r="P32" s="3"/>
    </row>
    <row r="33" spans="9:16" x14ac:dyDescent="0.25">
      <c r="I33" s="1" t="s">
        <v>22</v>
      </c>
      <c r="J33" s="2">
        <v>30000</v>
      </c>
      <c r="K33" s="2" t="s">
        <v>2</v>
      </c>
      <c r="L33" s="2"/>
      <c r="M33" s="2"/>
      <c r="N33" s="2"/>
      <c r="O33" s="2"/>
      <c r="P33" s="3"/>
    </row>
    <row r="34" spans="9:16" x14ac:dyDescent="0.25">
      <c r="I34" s="1" t="s">
        <v>23</v>
      </c>
      <c r="J34" s="2">
        <v>-40500</v>
      </c>
      <c r="K34" s="2" t="s">
        <v>15</v>
      </c>
      <c r="L34" s="2"/>
      <c r="M34" s="2"/>
      <c r="N34" s="2"/>
      <c r="O34" s="2"/>
      <c r="P34" s="3"/>
    </row>
    <row r="35" spans="9:16" x14ac:dyDescent="0.25">
      <c r="I35" s="1" t="s">
        <v>21</v>
      </c>
      <c r="J35" s="2">
        <v>6</v>
      </c>
      <c r="K35" s="2" t="s">
        <v>4</v>
      </c>
      <c r="L35" s="2"/>
      <c r="M35" s="2"/>
      <c r="N35" s="2"/>
      <c r="O35" s="2"/>
      <c r="P35" s="3"/>
    </row>
    <row r="36" spans="9:16" x14ac:dyDescent="0.25">
      <c r="I36" s="1"/>
      <c r="J36" s="2"/>
      <c r="K36" s="22">
        <f>RATE(J35,0,J33,J34)</f>
        <v>5.1289422372529356E-2</v>
      </c>
      <c r="L36" s="2" t="s">
        <v>3</v>
      </c>
      <c r="M36" s="2"/>
      <c r="N36" s="2"/>
      <c r="O36" s="2"/>
      <c r="P36" s="3"/>
    </row>
    <row r="37" spans="9:16" x14ac:dyDescent="0.25">
      <c r="I37" s="1"/>
      <c r="J37" s="2"/>
      <c r="K37" s="2"/>
      <c r="L37" s="2"/>
      <c r="M37" s="2"/>
      <c r="N37" s="2"/>
      <c r="O37" s="2"/>
      <c r="P37" s="3"/>
    </row>
    <row r="38" spans="9:16" x14ac:dyDescent="0.25">
      <c r="I38" s="1"/>
      <c r="J38" s="2"/>
      <c r="K38" s="2"/>
      <c r="L38" s="2"/>
      <c r="M38" s="2"/>
      <c r="N38" s="2"/>
      <c r="O38" s="2"/>
      <c r="P38" s="3"/>
    </row>
    <row r="39" spans="9:16" x14ac:dyDescent="0.25">
      <c r="I39" s="1"/>
      <c r="J39" s="2"/>
      <c r="K39" s="2"/>
      <c r="L39" s="2"/>
      <c r="M39" s="2"/>
      <c r="N39" s="2"/>
      <c r="O39" s="2"/>
      <c r="P39" s="3"/>
    </row>
    <row r="40" spans="9:16" x14ac:dyDescent="0.25">
      <c r="I40" s="1"/>
      <c r="J40" s="2"/>
      <c r="K40" s="2"/>
      <c r="L40" s="2"/>
      <c r="M40" s="2"/>
      <c r="N40" s="2"/>
      <c r="O40" s="2"/>
      <c r="P40" s="3"/>
    </row>
    <row r="41" spans="9:16" x14ac:dyDescent="0.25">
      <c r="I41" s="1"/>
      <c r="J41" s="2"/>
      <c r="K41" s="2"/>
      <c r="L41" s="2"/>
      <c r="M41" s="2"/>
      <c r="N41" s="2"/>
      <c r="O41" s="2"/>
      <c r="P41" s="3"/>
    </row>
    <row r="42" spans="9:16" x14ac:dyDescent="0.25">
      <c r="I42" s="1"/>
      <c r="J42" s="2"/>
      <c r="K42" s="2"/>
      <c r="L42" s="2"/>
      <c r="M42" s="2"/>
      <c r="N42" s="2"/>
      <c r="O42" s="2"/>
      <c r="P42" s="3"/>
    </row>
    <row r="43" spans="9:16" x14ac:dyDescent="0.25">
      <c r="I43" s="1"/>
      <c r="J43" s="2"/>
      <c r="K43" s="2"/>
      <c r="L43" s="2"/>
      <c r="M43" s="2"/>
      <c r="N43" s="2"/>
      <c r="O43" s="2"/>
      <c r="P43" s="3"/>
    </row>
    <row r="44" spans="9:16" x14ac:dyDescent="0.25">
      <c r="I44" s="1"/>
      <c r="J44" s="2"/>
      <c r="K44" s="2"/>
      <c r="L44" s="2"/>
      <c r="M44" s="2"/>
      <c r="N44" s="2"/>
      <c r="O44" s="2"/>
      <c r="P44" s="3"/>
    </row>
    <row r="45" spans="9:16" x14ac:dyDescent="0.25">
      <c r="I45" s="1"/>
      <c r="J45" s="2"/>
      <c r="K45" s="2"/>
      <c r="L45" s="2"/>
      <c r="M45" s="2"/>
      <c r="N45" s="2"/>
      <c r="O45" s="2"/>
      <c r="P45" s="3"/>
    </row>
    <row r="46" spans="9:16" x14ac:dyDescent="0.25">
      <c r="I46" s="1"/>
      <c r="J46" s="2"/>
      <c r="K46" s="2"/>
      <c r="L46" s="2"/>
      <c r="M46" s="2"/>
      <c r="N46" s="2"/>
      <c r="O46" s="2"/>
      <c r="P46" s="3"/>
    </row>
    <row r="47" spans="9:16" x14ac:dyDescent="0.25">
      <c r="I47" s="1"/>
      <c r="J47" s="2"/>
      <c r="K47" s="2"/>
      <c r="L47" s="2"/>
      <c r="M47" s="2"/>
      <c r="N47" s="2"/>
      <c r="O47" s="2"/>
      <c r="P47" s="3"/>
    </row>
    <row r="48" spans="9:16" x14ac:dyDescent="0.25">
      <c r="I48" s="1"/>
      <c r="J48" s="2"/>
      <c r="K48" s="2"/>
      <c r="L48" s="2"/>
      <c r="M48" s="2"/>
      <c r="N48" s="2"/>
      <c r="O48" s="2"/>
      <c r="P48" s="3"/>
    </row>
    <row r="49" spans="7:18" x14ac:dyDescent="0.25">
      <c r="I49" s="1"/>
      <c r="J49" s="2"/>
      <c r="K49" s="2"/>
      <c r="L49" s="2"/>
      <c r="M49" s="2"/>
      <c r="N49" s="2"/>
      <c r="O49" s="2"/>
      <c r="P49" s="3"/>
    </row>
    <row r="50" spans="7:18" x14ac:dyDescent="0.25">
      <c r="I50" s="1"/>
      <c r="J50" s="2"/>
      <c r="K50" s="2"/>
      <c r="L50" s="2"/>
      <c r="M50" s="2"/>
      <c r="N50" s="2"/>
      <c r="O50" s="2"/>
      <c r="P50" s="3"/>
    </row>
    <row r="51" spans="7:18" x14ac:dyDescent="0.25">
      <c r="I51" s="1"/>
      <c r="J51" s="2"/>
      <c r="K51" s="2"/>
      <c r="L51" s="2"/>
      <c r="M51" s="2"/>
      <c r="N51" s="2"/>
      <c r="O51" s="2"/>
      <c r="P51" s="3"/>
    </row>
    <row r="52" spans="7:18" x14ac:dyDescent="0.25">
      <c r="I52" s="1"/>
      <c r="J52" s="2"/>
      <c r="K52" s="2"/>
      <c r="L52" s="2"/>
      <c r="M52" s="2"/>
      <c r="N52" s="2"/>
      <c r="O52" s="2"/>
      <c r="P52" s="3"/>
    </row>
    <row r="53" spans="7:18" x14ac:dyDescent="0.25">
      <c r="I53" s="1"/>
      <c r="J53" s="2"/>
      <c r="K53" s="2"/>
      <c r="L53" s="2"/>
      <c r="M53" s="2"/>
      <c r="N53" s="2"/>
      <c r="O53" s="2"/>
      <c r="P53" s="3"/>
    </row>
    <row r="54" spans="7:18" x14ac:dyDescent="0.25">
      <c r="I54" s="1"/>
      <c r="J54" s="2"/>
      <c r="K54" s="2"/>
      <c r="L54" s="2"/>
      <c r="M54" s="2"/>
      <c r="N54" s="2"/>
      <c r="O54" s="2"/>
      <c r="P54" s="3"/>
    </row>
    <row r="55" spans="7:18" x14ac:dyDescent="0.25">
      <c r="I55" s="1"/>
      <c r="J55" s="2"/>
      <c r="K55" s="2"/>
      <c r="L55" s="2"/>
      <c r="M55" s="2"/>
      <c r="N55" s="2"/>
      <c r="O55" s="2"/>
      <c r="P55" s="3"/>
    </row>
    <row r="56" spans="7:18" x14ac:dyDescent="0.25">
      <c r="I56" s="1"/>
      <c r="J56" s="2"/>
      <c r="K56" s="2"/>
      <c r="L56" s="2"/>
      <c r="M56" s="2"/>
      <c r="N56" s="2"/>
      <c r="O56" s="2"/>
      <c r="P56" s="3"/>
    </row>
    <row r="57" spans="7:18" x14ac:dyDescent="0.25">
      <c r="I57" s="1"/>
      <c r="J57" s="2"/>
      <c r="K57" s="2"/>
      <c r="L57" s="2"/>
      <c r="M57" s="2"/>
      <c r="N57" s="2"/>
      <c r="O57" s="2"/>
      <c r="P57" s="3"/>
    </row>
    <row r="58" spans="7:18" x14ac:dyDescent="0.25">
      <c r="I58" s="1"/>
      <c r="J58" s="2"/>
      <c r="K58" s="2"/>
      <c r="L58" s="2"/>
      <c r="M58" s="2"/>
      <c r="N58" s="2"/>
      <c r="O58" s="2"/>
      <c r="P58" s="3"/>
    </row>
    <row r="59" spans="7:18" x14ac:dyDescent="0.25">
      <c r="I59" s="1"/>
      <c r="J59" s="2"/>
      <c r="K59" s="2"/>
      <c r="L59" s="2"/>
      <c r="M59" s="2"/>
      <c r="N59" s="2"/>
      <c r="O59" s="2"/>
      <c r="P59" s="3"/>
    </row>
    <row r="60" spans="7:18" ht="22.8" x14ac:dyDescent="0.4">
      <c r="G60" s="35" t="s">
        <v>52</v>
      </c>
      <c r="I60" s="26" t="s">
        <v>55</v>
      </c>
      <c r="J60" s="27"/>
      <c r="K60" s="27"/>
      <c r="L60" s="27"/>
      <c r="M60" s="27"/>
      <c r="N60" s="27"/>
      <c r="O60" s="27"/>
      <c r="P60" s="28"/>
      <c r="Q60" s="30"/>
      <c r="R60" s="30"/>
    </row>
    <row r="61" spans="7:18" ht="17.399999999999999" x14ac:dyDescent="0.3">
      <c r="I61" s="26" t="s">
        <v>56</v>
      </c>
      <c r="J61" s="27"/>
      <c r="K61" s="27"/>
      <c r="L61" s="27"/>
      <c r="M61" s="27"/>
      <c r="N61" s="27"/>
      <c r="O61" s="27"/>
      <c r="P61" s="28"/>
      <c r="Q61" s="30"/>
      <c r="R61" s="30"/>
    </row>
    <row r="62" spans="7:18" ht="17.399999999999999" x14ac:dyDescent="0.3">
      <c r="I62" s="26" t="s">
        <v>57</v>
      </c>
      <c r="J62" s="27"/>
      <c r="K62" s="27"/>
      <c r="L62" s="27"/>
      <c r="M62" s="27"/>
      <c r="N62" s="27"/>
      <c r="O62" s="27"/>
      <c r="P62" s="28"/>
      <c r="Q62" s="30"/>
      <c r="R62" s="30"/>
    </row>
    <row r="63" spans="7:18" x14ac:dyDescent="0.25">
      <c r="I63" s="31"/>
      <c r="J63" s="27"/>
      <c r="K63" s="27"/>
      <c r="L63" s="27"/>
      <c r="M63" s="27"/>
      <c r="N63" s="27"/>
      <c r="O63" s="27"/>
      <c r="P63" s="28"/>
      <c r="Q63" s="30"/>
      <c r="R63" s="30"/>
    </row>
    <row r="64" spans="7:18" x14ac:dyDescent="0.25">
      <c r="I64" s="1"/>
      <c r="J64" s="2"/>
      <c r="K64" s="2"/>
      <c r="L64" s="2"/>
      <c r="M64" s="2"/>
      <c r="N64" s="2"/>
      <c r="O64" s="2"/>
      <c r="P64" s="3"/>
    </row>
    <row r="65" spans="9:16" x14ac:dyDescent="0.25">
      <c r="I65" s="1"/>
      <c r="J65" s="2"/>
      <c r="K65" s="2"/>
      <c r="L65" s="2"/>
      <c r="M65" s="2"/>
      <c r="N65" s="2"/>
      <c r="O65" s="2"/>
      <c r="P65" s="3"/>
    </row>
    <row r="66" spans="9:16" x14ac:dyDescent="0.25">
      <c r="I66" s="1"/>
      <c r="J66" s="2"/>
      <c r="K66" s="2"/>
      <c r="L66" s="2"/>
      <c r="M66" s="2"/>
      <c r="N66" s="2"/>
      <c r="O66" s="2"/>
      <c r="P66" s="3"/>
    </row>
    <row r="67" spans="9:16" x14ac:dyDescent="0.25">
      <c r="I67" s="1"/>
      <c r="J67" s="2"/>
      <c r="K67" s="2"/>
      <c r="L67" s="2"/>
      <c r="M67" s="2"/>
      <c r="N67" s="2"/>
      <c r="O67" s="2"/>
      <c r="P67" s="3"/>
    </row>
    <row r="68" spans="9:16" x14ac:dyDescent="0.25">
      <c r="I68" s="4" t="s">
        <v>1</v>
      </c>
      <c r="J68" s="2"/>
      <c r="K68" s="2"/>
      <c r="L68" s="2"/>
      <c r="M68" s="2"/>
      <c r="N68" s="2"/>
      <c r="O68" s="2"/>
      <c r="P68" s="3"/>
    </row>
    <row r="69" spans="9:16" x14ac:dyDescent="0.25">
      <c r="I69" s="1" t="s">
        <v>24</v>
      </c>
      <c r="J69" s="47">
        <v>1000</v>
      </c>
      <c r="K69" s="16" t="s">
        <v>28</v>
      </c>
      <c r="L69" s="2"/>
      <c r="M69" s="2"/>
      <c r="N69" s="2"/>
      <c r="O69" s="2"/>
      <c r="P69" s="3"/>
    </row>
    <row r="70" spans="9:16" x14ac:dyDescent="0.25">
      <c r="I70" s="1" t="s">
        <v>25</v>
      </c>
      <c r="J70" s="47">
        <v>2000</v>
      </c>
      <c r="K70" s="23">
        <v>12</v>
      </c>
      <c r="L70" s="23" t="s">
        <v>4</v>
      </c>
      <c r="M70" s="2"/>
      <c r="N70" s="2"/>
      <c r="O70" s="2"/>
      <c r="P70" s="3"/>
    </row>
    <row r="71" spans="9:16" x14ac:dyDescent="0.25">
      <c r="I71" s="1" t="s">
        <v>26</v>
      </c>
      <c r="J71" s="8">
        <v>8.0000000000000002E-3</v>
      </c>
      <c r="K71" s="46">
        <f>FV(J71,K70,0,-J69)</f>
        <v>1100.338693716147</v>
      </c>
      <c r="L71" s="2" t="s">
        <v>15</v>
      </c>
      <c r="M71" s="2"/>
      <c r="N71" s="2"/>
      <c r="O71" s="2"/>
      <c r="P71" s="3"/>
    </row>
    <row r="72" spans="9:16" x14ac:dyDescent="0.25">
      <c r="I72" s="1" t="s">
        <v>27</v>
      </c>
      <c r="J72" s="8">
        <v>4.0000000000000001E-3</v>
      </c>
      <c r="K72" s="2"/>
      <c r="L72" s="2"/>
      <c r="M72" s="2"/>
      <c r="N72" s="2"/>
      <c r="O72" s="2"/>
      <c r="P72" s="3"/>
    </row>
    <row r="73" spans="9:16" x14ac:dyDescent="0.25">
      <c r="I73" s="1"/>
      <c r="J73" s="2"/>
      <c r="K73" s="16" t="s">
        <v>29</v>
      </c>
      <c r="L73" s="2"/>
      <c r="M73" s="2"/>
      <c r="N73" s="2"/>
      <c r="O73" s="2"/>
      <c r="P73" s="3"/>
    </row>
    <row r="74" spans="9:16" x14ac:dyDescent="0.25">
      <c r="I74" s="1"/>
      <c r="J74" s="2"/>
      <c r="K74" s="23">
        <v>3</v>
      </c>
      <c r="L74" s="23" t="s">
        <v>4</v>
      </c>
      <c r="N74" s="2"/>
      <c r="O74" s="2"/>
      <c r="P74" s="3"/>
    </row>
    <row r="75" spans="9:16" x14ac:dyDescent="0.25">
      <c r="I75" s="1"/>
      <c r="J75" s="2"/>
      <c r="K75" s="18">
        <f>K71+J70</f>
        <v>3100.3386937161467</v>
      </c>
      <c r="L75" s="24" t="s">
        <v>30</v>
      </c>
      <c r="M75" s="2"/>
      <c r="N75" s="2"/>
      <c r="O75" s="2"/>
      <c r="P75" s="3"/>
    </row>
    <row r="76" spans="9:16" x14ac:dyDescent="0.25">
      <c r="I76" s="1"/>
      <c r="J76" s="2"/>
      <c r="K76" s="46">
        <f>FV(J71,K74,0,-K75)</f>
        <v>3175.3436747679393</v>
      </c>
      <c r="L76" s="24" t="s">
        <v>15</v>
      </c>
      <c r="M76" s="2"/>
      <c r="N76" s="2"/>
      <c r="O76" s="2"/>
      <c r="P76" s="3"/>
    </row>
    <row r="77" spans="9:16" x14ac:dyDescent="0.25">
      <c r="I77" s="1"/>
      <c r="J77" s="2"/>
      <c r="K77" s="2"/>
      <c r="L77" s="2"/>
      <c r="M77" s="2"/>
      <c r="N77" s="2"/>
      <c r="O77" s="2"/>
      <c r="P77" s="3"/>
    </row>
    <row r="78" spans="9:16" x14ac:dyDescent="0.25">
      <c r="I78" s="1"/>
      <c r="J78" s="2"/>
      <c r="K78" s="16" t="s">
        <v>31</v>
      </c>
      <c r="L78" s="2"/>
      <c r="M78" s="2"/>
      <c r="N78" s="2"/>
      <c r="O78" s="2"/>
      <c r="P78" s="3"/>
    </row>
    <row r="79" spans="9:16" x14ac:dyDescent="0.25">
      <c r="I79" s="1"/>
      <c r="J79" s="2"/>
      <c r="K79" s="23">
        <f>12-K74</f>
        <v>9</v>
      </c>
      <c r="L79" s="23" t="s">
        <v>4</v>
      </c>
      <c r="N79" s="2"/>
      <c r="O79" s="2"/>
      <c r="P79" s="3"/>
    </row>
    <row r="80" spans="9:16" x14ac:dyDescent="0.25">
      <c r="I80" s="1"/>
      <c r="J80" s="2"/>
      <c r="K80" s="18">
        <f>K76</f>
        <v>3175.3436747679393</v>
      </c>
      <c r="L80" s="24" t="s">
        <v>30</v>
      </c>
      <c r="M80" s="2"/>
      <c r="N80" s="2"/>
      <c r="O80" s="2"/>
      <c r="P80" s="3"/>
    </row>
    <row r="81" spans="9:16" x14ac:dyDescent="0.25">
      <c r="I81" s="1"/>
      <c r="J81" s="2"/>
      <c r="K81" s="19">
        <f>FV(J72,K79,,-K80)</f>
        <v>3291.5022184985232</v>
      </c>
      <c r="L81" s="24" t="s">
        <v>15</v>
      </c>
      <c r="M81" s="2"/>
      <c r="N81" s="2"/>
      <c r="O81" s="2"/>
      <c r="P81" s="3"/>
    </row>
    <row r="82" spans="9:16" x14ac:dyDescent="0.25">
      <c r="I82" s="1"/>
      <c r="J82" s="2"/>
      <c r="K82" s="2"/>
      <c r="L82" s="2"/>
      <c r="M82" s="2"/>
      <c r="N82" s="2"/>
      <c r="O82" s="2"/>
      <c r="P82" s="3"/>
    </row>
    <row r="83" spans="9:16" x14ac:dyDescent="0.25">
      <c r="I83" s="13"/>
      <c r="J83" s="14"/>
      <c r="K83" s="14"/>
      <c r="L83" s="14"/>
      <c r="M83" s="14"/>
      <c r="N83" s="14"/>
      <c r="O83" s="14"/>
      <c r="P83" s="15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3AA80-8F39-4C16-BA4B-58467B1BEFDC}">
  <sheetPr>
    <tabColor theme="9" tint="0.59999389629810485"/>
  </sheetPr>
  <dimension ref="G2:R148"/>
  <sheetViews>
    <sheetView rightToLeft="1" topLeftCell="Z1" workbookViewId="0">
      <selection activeCell="AG14" sqref="AG14"/>
    </sheetView>
  </sheetViews>
  <sheetFormatPr defaultRowHeight="13.8" x14ac:dyDescent="0.25"/>
  <cols>
    <col min="11" max="11" width="11.59765625" bestFit="1" customWidth="1"/>
    <col min="12" max="13" width="10.59765625" bestFit="1" customWidth="1"/>
    <col min="16" max="16" width="10" bestFit="1" customWidth="1"/>
  </cols>
  <sheetData>
    <row r="2" spans="7:18" ht="22.8" x14ac:dyDescent="0.4">
      <c r="G2" s="35" t="s">
        <v>58</v>
      </c>
      <c r="I2" s="26" t="s">
        <v>77</v>
      </c>
      <c r="J2" s="27"/>
      <c r="K2" s="27"/>
      <c r="L2" s="27"/>
      <c r="M2" s="27"/>
      <c r="N2" s="27"/>
      <c r="O2" s="27"/>
      <c r="P2" s="28"/>
      <c r="Q2" s="30"/>
      <c r="R2" s="30"/>
    </row>
    <row r="3" spans="7:18" ht="17.399999999999999" x14ac:dyDescent="0.3">
      <c r="I3" s="26" t="s">
        <v>78</v>
      </c>
      <c r="J3" s="27"/>
      <c r="K3" s="27"/>
      <c r="L3" s="27"/>
      <c r="M3" s="27"/>
      <c r="N3" s="27"/>
      <c r="O3" s="27"/>
      <c r="P3" s="28"/>
      <c r="Q3" s="30"/>
      <c r="R3" s="30"/>
    </row>
    <row r="6" spans="7:18" x14ac:dyDescent="0.25">
      <c r="K6">
        <v>4000</v>
      </c>
      <c r="L6" t="s">
        <v>2</v>
      </c>
    </row>
    <row r="7" spans="7:18" x14ac:dyDescent="0.25">
      <c r="K7" s="40">
        <v>0.04</v>
      </c>
      <c r="L7" t="s">
        <v>82</v>
      </c>
    </row>
    <row r="8" spans="7:18" x14ac:dyDescent="0.25">
      <c r="K8">
        <v>8000</v>
      </c>
      <c r="L8" t="s">
        <v>15</v>
      </c>
    </row>
    <row r="10" spans="7:18" x14ac:dyDescent="0.25">
      <c r="K10" s="48">
        <f>NPER(K7,,-K6,K8)</f>
        <v>17.672987685129698</v>
      </c>
    </row>
    <row r="32" spans="7:18" ht="22.8" x14ac:dyDescent="0.4">
      <c r="G32" s="35" t="s">
        <v>59</v>
      </c>
      <c r="I32" s="26" t="s">
        <v>60</v>
      </c>
      <c r="J32" s="27"/>
      <c r="K32" s="27"/>
      <c r="L32" s="27"/>
      <c r="M32" s="27"/>
      <c r="N32" s="27"/>
      <c r="O32" s="27"/>
      <c r="P32" s="27"/>
      <c r="Q32" s="27"/>
      <c r="R32" s="30"/>
    </row>
    <row r="33" spans="9:18" ht="17.399999999999999" x14ac:dyDescent="0.3">
      <c r="I33" s="26" t="s">
        <v>61</v>
      </c>
      <c r="J33" s="27"/>
      <c r="K33" s="27"/>
      <c r="L33" s="27"/>
      <c r="M33" s="27"/>
      <c r="N33" s="27"/>
      <c r="O33" s="27"/>
      <c r="P33" s="27"/>
      <c r="Q33" s="27"/>
      <c r="R33" s="30"/>
    </row>
    <row r="34" spans="9:18" ht="17.399999999999999" x14ac:dyDescent="0.3">
      <c r="I34" s="26" t="s">
        <v>62</v>
      </c>
      <c r="J34" s="27"/>
      <c r="K34" s="27"/>
      <c r="L34" s="27"/>
      <c r="M34" s="27"/>
      <c r="N34" s="27"/>
      <c r="O34" s="27"/>
      <c r="P34" s="27"/>
      <c r="Q34" s="27"/>
      <c r="R34" s="30"/>
    </row>
    <row r="35" spans="9:18" ht="17.399999999999999" x14ac:dyDescent="0.3">
      <c r="I35" s="26" t="s">
        <v>63</v>
      </c>
      <c r="J35" s="27"/>
      <c r="K35" s="27"/>
      <c r="L35" s="27"/>
      <c r="M35" s="27"/>
      <c r="N35" s="27"/>
      <c r="O35" s="27"/>
      <c r="P35" s="27"/>
      <c r="Q35" s="27"/>
      <c r="R35" s="30"/>
    </row>
    <row r="38" spans="9:18" x14ac:dyDescent="0.25">
      <c r="K38">
        <v>2.5</v>
      </c>
      <c r="L38" t="s">
        <v>2</v>
      </c>
    </row>
    <row r="39" spans="9:18" x14ac:dyDescent="0.25">
      <c r="K39">
        <v>6</v>
      </c>
      <c r="L39" t="s">
        <v>15</v>
      </c>
    </row>
    <row r="40" spans="9:18" x14ac:dyDescent="0.25">
      <c r="K40">
        <v>6</v>
      </c>
      <c r="L40" t="s">
        <v>81</v>
      </c>
    </row>
    <row r="41" spans="9:18" x14ac:dyDescent="0.25">
      <c r="K41" s="49">
        <f>RATE(K40,,-K38,K39)</f>
        <v>0.15709373006700963</v>
      </c>
    </row>
    <row r="71" spans="7:18" ht="22.8" x14ac:dyDescent="0.4">
      <c r="G71" s="35" t="s">
        <v>64</v>
      </c>
      <c r="I71" s="26" t="s">
        <v>73</v>
      </c>
      <c r="J71" s="27"/>
      <c r="K71" s="27"/>
      <c r="L71" s="27"/>
      <c r="M71" s="27"/>
      <c r="N71" s="27"/>
      <c r="O71" s="27"/>
      <c r="P71" s="27"/>
      <c r="Q71" s="27"/>
      <c r="R71" s="30"/>
    </row>
    <row r="72" spans="7:18" ht="17.399999999999999" x14ac:dyDescent="0.3">
      <c r="I72" s="26" t="s">
        <v>74</v>
      </c>
      <c r="J72" s="27"/>
      <c r="K72" s="27"/>
      <c r="L72" s="27"/>
      <c r="M72" s="27"/>
      <c r="N72" s="27"/>
      <c r="O72" s="27"/>
      <c r="P72" s="27"/>
      <c r="Q72" s="27"/>
      <c r="R72" s="30"/>
    </row>
    <row r="73" spans="7:18" ht="17.399999999999999" x14ac:dyDescent="0.3">
      <c r="I73" s="26" t="s">
        <v>75</v>
      </c>
      <c r="J73" s="27"/>
      <c r="K73" s="27"/>
      <c r="L73" s="27"/>
      <c r="M73" s="27"/>
      <c r="N73" s="27"/>
      <c r="O73" s="27"/>
      <c r="P73" s="27"/>
      <c r="Q73" s="27"/>
      <c r="R73" s="30"/>
    </row>
    <row r="74" spans="7:18" ht="17.399999999999999" x14ac:dyDescent="0.3">
      <c r="I74" s="26" t="s">
        <v>76</v>
      </c>
      <c r="J74" s="27"/>
      <c r="K74" s="27"/>
      <c r="L74" s="27"/>
      <c r="M74" s="27"/>
      <c r="N74" s="27"/>
      <c r="O74" s="27"/>
      <c r="P74" s="27"/>
      <c r="Q74" s="27"/>
      <c r="R74" s="30"/>
    </row>
    <row r="78" spans="7:18" x14ac:dyDescent="0.25">
      <c r="L78">
        <v>18000</v>
      </c>
      <c r="M78" t="s">
        <v>2</v>
      </c>
    </row>
    <row r="79" spans="7:18" x14ac:dyDescent="0.25">
      <c r="L79">
        <v>51840</v>
      </c>
      <c r="M79" t="s">
        <v>15</v>
      </c>
    </row>
    <row r="80" spans="7:18" x14ac:dyDescent="0.25">
      <c r="L80">
        <v>2</v>
      </c>
      <c r="M80" t="s">
        <v>81</v>
      </c>
    </row>
    <row r="81" spans="12:13" x14ac:dyDescent="0.25">
      <c r="L81" s="49">
        <f>RATE(L80,,-L78,L79)</f>
        <v>0.69705627484768529</v>
      </c>
    </row>
    <row r="83" spans="12:13" x14ac:dyDescent="0.25">
      <c r="M83" s="39">
        <f>PV(L81,2,,L78)</f>
        <v>-6250.000000000211</v>
      </c>
    </row>
    <row r="84" spans="12:13" x14ac:dyDescent="0.25">
      <c r="M84" s="39">
        <f>PV(L81,4,,L79)</f>
        <v>-6250.000000000422</v>
      </c>
    </row>
    <row r="103" spans="7:18" ht="22.8" x14ac:dyDescent="0.4">
      <c r="G103" s="35" t="s">
        <v>68</v>
      </c>
      <c r="I103" s="26" t="s">
        <v>79</v>
      </c>
      <c r="J103" s="27"/>
      <c r="K103" s="27"/>
      <c r="L103" s="27"/>
      <c r="M103" s="27"/>
      <c r="N103" s="27"/>
      <c r="O103" s="27"/>
      <c r="P103" s="27"/>
      <c r="Q103" s="27"/>
      <c r="R103" s="30"/>
    </row>
    <row r="104" spans="7:18" ht="22.8" x14ac:dyDescent="0.4">
      <c r="G104" s="35"/>
      <c r="I104" s="26" t="s">
        <v>80</v>
      </c>
      <c r="J104" s="27"/>
      <c r="K104" s="27"/>
      <c r="L104" s="27"/>
      <c r="M104" s="27"/>
      <c r="N104" s="27"/>
      <c r="O104" s="27"/>
      <c r="P104" s="27"/>
      <c r="Q104" s="27"/>
      <c r="R104" s="30"/>
    </row>
    <row r="105" spans="7:18" ht="17.399999999999999" x14ac:dyDescent="0.3">
      <c r="I105" s="26" t="s">
        <v>65</v>
      </c>
      <c r="J105" s="27"/>
      <c r="K105" s="27"/>
      <c r="L105" s="27"/>
      <c r="M105" s="27"/>
      <c r="N105" s="27"/>
      <c r="O105" s="27"/>
      <c r="P105" s="27"/>
      <c r="Q105" s="27"/>
      <c r="R105" s="30"/>
    </row>
    <row r="106" spans="7:18" ht="17.399999999999999" x14ac:dyDescent="0.3">
      <c r="I106" s="26" t="s">
        <v>66</v>
      </c>
      <c r="J106" s="27"/>
      <c r="K106" s="27"/>
      <c r="L106" s="27"/>
      <c r="M106" s="27"/>
      <c r="N106" s="27"/>
      <c r="O106" s="27"/>
      <c r="P106" s="27"/>
      <c r="Q106" s="27"/>
      <c r="R106" s="30"/>
    </row>
    <row r="107" spans="7:18" ht="17.399999999999999" x14ac:dyDescent="0.3">
      <c r="I107" s="26" t="s">
        <v>67</v>
      </c>
      <c r="J107" s="27"/>
      <c r="K107" s="27"/>
      <c r="L107" s="27"/>
      <c r="M107" s="27"/>
      <c r="N107" s="27"/>
      <c r="O107" s="27"/>
      <c r="P107" s="27"/>
      <c r="Q107" s="27"/>
      <c r="R107" s="30"/>
    </row>
    <row r="110" spans="7:18" x14ac:dyDescent="0.25">
      <c r="K110">
        <v>4000</v>
      </c>
      <c r="L110" s="40">
        <v>7.0000000000000007E-2</v>
      </c>
      <c r="M110" s="51" t="s">
        <v>88</v>
      </c>
      <c r="O110">
        <v>4000</v>
      </c>
      <c r="P110" s="40">
        <v>0.03</v>
      </c>
      <c r="R110" s="51" t="s">
        <v>87</v>
      </c>
    </row>
    <row r="111" spans="7:18" x14ac:dyDescent="0.25">
      <c r="L111" s="40">
        <v>0.05</v>
      </c>
      <c r="P111" s="40">
        <v>0.05</v>
      </c>
    </row>
    <row r="112" spans="7:18" x14ac:dyDescent="0.25">
      <c r="L112" s="40">
        <v>0.03</v>
      </c>
      <c r="P112" s="40">
        <v>7.0000000000000007E-2</v>
      </c>
    </row>
    <row r="114" spans="11:17" x14ac:dyDescent="0.25">
      <c r="L114" s="39">
        <f>FV(L110,1,,-K110)</f>
        <v>4280</v>
      </c>
      <c r="M114" t="s">
        <v>84</v>
      </c>
      <c r="P114" s="39">
        <f>FV(P110,1,,-O110)</f>
        <v>4120</v>
      </c>
      <c r="Q114" t="s">
        <v>84</v>
      </c>
    </row>
    <row r="115" spans="11:17" x14ac:dyDescent="0.25">
      <c r="L115" s="39">
        <f>FV(L111,1,,-L114)</f>
        <v>4494</v>
      </c>
      <c r="M115" t="s">
        <v>85</v>
      </c>
      <c r="P115" s="39">
        <f>FV(P111,1,,-P114)</f>
        <v>4326</v>
      </c>
      <c r="Q115" t="s">
        <v>85</v>
      </c>
    </row>
    <row r="116" spans="11:17" x14ac:dyDescent="0.25">
      <c r="L116" s="50">
        <f>FV(L112,1,,-L115)</f>
        <v>4628.82</v>
      </c>
      <c r="M116" s="48" t="s">
        <v>86</v>
      </c>
      <c r="P116" s="50">
        <f>FV(P112,1,,-P115)</f>
        <v>4628.8200000000006</v>
      </c>
      <c r="Q116" s="48" t="s">
        <v>86</v>
      </c>
    </row>
    <row r="119" spans="11:17" x14ac:dyDescent="0.25">
      <c r="K119">
        <v>4000</v>
      </c>
      <c r="L119" s="40">
        <v>0.05</v>
      </c>
      <c r="M119" s="51" t="s">
        <v>89</v>
      </c>
    </row>
    <row r="120" spans="11:17" x14ac:dyDescent="0.25">
      <c r="L120" s="40">
        <v>0.05</v>
      </c>
    </row>
    <row r="121" spans="11:17" x14ac:dyDescent="0.25">
      <c r="L121" s="40">
        <v>0.05</v>
      </c>
    </row>
    <row r="122" spans="11:17" x14ac:dyDescent="0.25">
      <c r="L122" t="s">
        <v>81</v>
      </c>
    </row>
    <row r="123" spans="11:17" x14ac:dyDescent="0.25">
      <c r="L123" s="39">
        <f>FV(L119,1,,-K119)</f>
        <v>4200</v>
      </c>
      <c r="M123" t="s">
        <v>84</v>
      </c>
    </row>
    <row r="124" spans="11:17" x14ac:dyDescent="0.25">
      <c r="L124" s="39">
        <f>FV(L120,1,,-L123)</f>
        <v>4410</v>
      </c>
      <c r="M124" t="s">
        <v>85</v>
      </c>
    </row>
    <row r="125" spans="11:17" x14ac:dyDescent="0.25">
      <c r="L125" s="50">
        <f>FV(L121,1,,-L124)</f>
        <v>4630.5</v>
      </c>
      <c r="M125" s="48" t="s">
        <v>86</v>
      </c>
    </row>
    <row r="137" spans="7:18" ht="22.8" x14ac:dyDescent="0.4">
      <c r="G137" s="35" t="s">
        <v>72</v>
      </c>
      <c r="I137" s="26" t="s">
        <v>69</v>
      </c>
      <c r="J137" s="27"/>
      <c r="K137" s="27"/>
      <c r="L137" s="27"/>
      <c r="M137" s="27"/>
      <c r="N137" s="27"/>
      <c r="O137" s="27"/>
      <c r="P137" s="27"/>
      <c r="Q137" s="27"/>
      <c r="R137" s="30"/>
    </row>
    <row r="138" spans="7:18" ht="17.399999999999999" x14ac:dyDescent="0.3">
      <c r="I138" s="26" t="s">
        <v>70</v>
      </c>
      <c r="J138" s="27"/>
      <c r="K138" s="27"/>
      <c r="L138" s="27"/>
      <c r="M138" s="27"/>
      <c r="N138" s="27"/>
      <c r="O138" s="27"/>
      <c r="P138" s="27"/>
      <c r="Q138" s="27"/>
      <c r="R138" s="30"/>
    </row>
    <row r="139" spans="7:18" ht="17.399999999999999" x14ac:dyDescent="0.3">
      <c r="I139" s="26" t="s">
        <v>71</v>
      </c>
      <c r="J139" s="27"/>
      <c r="K139" s="27"/>
      <c r="L139" s="27"/>
      <c r="M139" s="27"/>
      <c r="N139" s="27"/>
      <c r="O139" s="27"/>
      <c r="P139" s="27"/>
      <c r="Q139" s="27"/>
      <c r="R139" s="30"/>
    </row>
    <row r="140" spans="7:18" ht="17.399999999999999" x14ac:dyDescent="0.3">
      <c r="I140" s="26"/>
      <c r="J140" s="27"/>
      <c r="K140" s="27"/>
      <c r="L140" s="27"/>
      <c r="M140" s="27"/>
      <c r="N140" s="27"/>
      <c r="O140" s="27"/>
      <c r="P140" s="27"/>
      <c r="Q140" s="27"/>
      <c r="R140" s="30"/>
    </row>
    <row r="143" spans="7:18" x14ac:dyDescent="0.25">
      <c r="K143" s="4" t="s">
        <v>1</v>
      </c>
      <c r="L143" s="2"/>
      <c r="M143" s="2"/>
    </row>
    <row r="144" spans="7:18" x14ac:dyDescent="0.25">
      <c r="K144" s="1">
        <v>18655</v>
      </c>
      <c r="L144" s="2" t="s">
        <v>2</v>
      </c>
      <c r="M144" s="2" t="s">
        <v>7</v>
      </c>
    </row>
    <row r="145" spans="11:13" x14ac:dyDescent="0.25">
      <c r="K145" s="5">
        <v>0.04</v>
      </c>
      <c r="L145" s="2" t="s">
        <v>3</v>
      </c>
      <c r="M145" s="2" t="s">
        <v>8</v>
      </c>
    </row>
    <row r="146" spans="11:13" x14ac:dyDescent="0.25">
      <c r="K146" s="1">
        <v>7</v>
      </c>
      <c r="L146" s="2" t="s">
        <v>4</v>
      </c>
      <c r="M146" s="2" t="s">
        <v>9</v>
      </c>
    </row>
    <row r="147" spans="11:13" x14ac:dyDescent="0.25">
      <c r="K147" s="1">
        <v>0</v>
      </c>
      <c r="L147" s="24" t="s">
        <v>83</v>
      </c>
      <c r="M147" s="2"/>
    </row>
    <row r="148" spans="11:13" x14ac:dyDescent="0.25">
      <c r="K148" s="50">
        <f>FV(K145,K146,,K144)</f>
        <v>-24548.7073416446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דוגמאות מרצה שאלות-1-4</vt:lpstr>
      <vt:lpstr>5-7 תרגול עצמי שאלות</vt:lpstr>
      <vt:lpstr>8-12 תרגילי בית שאלות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אופיר מאגדי</cp:lastModifiedBy>
  <dcterms:created xsi:type="dcterms:W3CDTF">2018-12-12T18:34:35Z</dcterms:created>
  <dcterms:modified xsi:type="dcterms:W3CDTF">2019-12-05T08:50:01Z</dcterms:modified>
</cp:coreProperties>
</file>