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710" yWindow="810" windowWidth="15480" windowHeight="8010" activeTab="1"/>
  </bookViews>
  <sheets>
    <sheet name="פרטים" sheetId="17" r:id="rId1"/>
    <sheet name="חברות" sheetId="2" r:id="rId2"/>
    <sheet name="בדיקה" sheetId="15" state="hidden" r:id="rId3"/>
    <sheet name="פתרון תרגיל 1" sheetId="18" r:id="rId4"/>
    <sheet name="קובץ נתונים תרגיל 3" sheetId="19" r:id="rId5"/>
    <sheet name="קובץ נתונים תרגיל 4" sheetId="20" r:id="rId6"/>
    <sheet name="קובץ נתונים תרגיל 5" sheetId="21" r:id="rId7"/>
    <sheet name="קובץ נתונים תרגיל 6" sheetId="22" r:id="rId8"/>
    <sheet name="קובץ נתונים תרגיל 7" sheetId="23" r:id="rId9"/>
    <sheet name="נתוני עזר-תרגיל 8" sheetId="25" r:id="rId10"/>
    <sheet name="קובץ נתונים תרגיל 8" sheetId="24" r:id="rId11"/>
    <sheet name="דירות-תרגיל 9" sheetId="26" r:id="rId12"/>
    <sheet name="קמפיין שיווקי-תרגיל 9" sheetId="27" r:id="rId13"/>
    <sheet name="עופות בחווה-תרגיל 9" sheetId="28" r:id="rId14"/>
    <sheet name="קובץ נתונים תרגיל 10" sheetId="29" r:id="rId15"/>
    <sheet name="קובץ נתונים תרגיל 11" sheetId="30" r:id="rId16"/>
  </sheets>
  <definedNames>
    <definedName name="_xlnm._FilterDatabase" localSheetId="2" hidden="1">בדיקה!$C$1:$I$58</definedName>
    <definedName name="_xlnm._FilterDatabase" localSheetId="1" hidden="1">חברות!$C$2:$C$38</definedName>
    <definedName name="_xlnm.Criteria" localSheetId="2">בדיקה!$A$90:$C$113</definedName>
    <definedName name="_xlnm.Extract" localSheetId="2">בדיקה!$A$120:$C$120</definedName>
  </definedNames>
  <calcPr calcId="145621"/>
  <pivotCaches>
    <pivotCache cacheId="0" r:id="rId17"/>
  </pivotCaches>
</workbook>
</file>

<file path=xl/calcChain.xml><?xml version="1.0" encoding="utf-8"?>
<calcChain xmlns="http://schemas.openxmlformats.org/spreadsheetml/2006/main">
  <c r="R40" i="2" l="1"/>
  <c r="R41" i="2" s="1"/>
  <c r="R42" i="2" s="1"/>
  <c r="K4" i="2" l="1"/>
  <c r="K6" i="2"/>
  <c r="J3" i="2"/>
  <c r="J4" i="2"/>
  <c r="J5" i="2"/>
  <c r="K5" i="2" s="1"/>
  <c r="J6" i="2"/>
  <c r="J7" i="2"/>
  <c r="J8" i="2"/>
  <c r="J9" i="2"/>
  <c r="K9" i="2" s="1"/>
  <c r="J10" i="2"/>
  <c r="J11" i="2"/>
  <c r="J12" i="2"/>
  <c r="K12" i="2" s="1"/>
  <c r="J13" i="2"/>
  <c r="K13" i="2" s="1"/>
  <c r="J14" i="2"/>
  <c r="J15" i="2"/>
  <c r="J16" i="2"/>
  <c r="J17" i="2"/>
  <c r="K17" i="2" s="1"/>
  <c r="J18" i="2"/>
  <c r="J19" i="2"/>
  <c r="J20" i="2"/>
  <c r="K20" i="2" s="1"/>
  <c r="J21" i="2"/>
  <c r="K21" i="2" s="1"/>
  <c r="J22" i="2"/>
  <c r="J23" i="2"/>
  <c r="J24" i="2"/>
  <c r="J25" i="2"/>
  <c r="K25" i="2" s="1"/>
  <c r="J26" i="2"/>
  <c r="J27" i="2"/>
  <c r="J28" i="2"/>
  <c r="K28" i="2" s="1"/>
  <c r="J29" i="2"/>
  <c r="K29" i="2" s="1"/>
  <c r="J30" i="2"/>
  <c r="J31" i="2"/>
  <c r="J32" i="2"/>
  <c r="J33" i="2"/>
  <c r="K33" i="2" s="1"/>
  <c r="J34" i="2"/>
  <c r="J35" i="2"/>
  <c r="J36" i="2"/>
  <c r="K36" i="2" s="1"/>
  <c r="J37" i="2"/>
  <c r="K37" i="2" s="1"/>
  <c r="J38" i="2"/>
  <c r="J2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2" i="2"/>
  <c r="K32" i="2" l="1"/>
  <c r="K24" i="2"/>
  <c r="K16" i="2"/>
  <c r="K8" i="2"/>
  <c r="K2" i="2"/>
  <c r="K35" i="2"/>
  <c r="K31" i="2"/>
  <c r="K27" i="2"/>
  <c r="K23" i="2"/>
  <c r="K19" i="2"/>
  <c r="K15" i="2"/>
  <c r="K11" i="2"/>
  <c r="K7" i="2"/>
  <c r="K3" i="2"/>
  <c r="K38" i="2"/>
  <c r="K34" i="2"/>
  <c r="K30" i="2"/>
  <c r="K26" i="2"/>
  <c r="K22" i="2"/>
  <c r="K18" i="2"/>
  <c r="K14" i="2"/>
  <c r="K10" i="2"/>
  <c r="N43" i="2"/>
  <c r="L4" i="2" s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2" i="2"/>
  <c r="N4" i="2" l="1"/>
  <c r="M4" i="2"/>
  <c r="L22" i="2"/>
  <c r="L36" i="2"/>
  <c r="L33" i="2"/>
  <c r="L5" i="2"/>
  <c r="L10" i="2"/>
  <c r="L26" i="2"/>
  <c r="L12" i="2"/>
  <c r="L9" i="2"/>
  <c r="L3" i="2"/>
  <c r="L19" i="2"/>
  <c r="L35" i="2"/>
  <c r="L24" i="2"/>
  <c r="L29" i="2"/>
  <c r="L14" i="2"/>
  <c r="L30" i="2"/>
  <c r="L20" i="2"/>
  <c r="L17" i="2"/>
  <c r="L7" i="2"/>
  <c r="L23" i="2"/>
  <c r="L2" i="2"/>
  <c r="L32" i="2"/>
  <c r="L37" i="2"/>
  <c r="L6" i="2"/>
  <c r="L38" i="2"/>
  <c r="L15" i="2"/>
  <c r="L31" i="2"/>
  <c r="L16" i="2"/>
  <c r="L21" i="2"/>
  <c r="L18" i="2"/>
  <c r="L34" i="2"/>
  <c r="L28" i="2"/>
  <c r="L25" i="2"/>
  <c r="L11" i="2"/>
  <c r="L27" i="2"/>
  <c r="L8" i="2"/>
  <c r="L13" i="2"/>
  <c r="N75" i="15"/>
  <c r="I71" i="15"/>
  <c r="L71" i="15" s="1"/>
  <c r="B70" i="15" a="1"/>
  <c r="B74" i="15" s="1"/>
  <c r="P58" i="15"/>
  <c r="J58" i="15"/>
  <c r="N58" i="15" s="1"/>
  <c r="P57" i="15"/>
  <c r="J57" i="15"/>
  <c r="N57" i="15" s="1"/>
  <c r="P56" i="15"/>
  <c r="J56" i="15"/>
  <c r="N56" i="15" s="1"/>
  <c r="P55" i="15"/>
  <c r="J55" i="15"/>
  <c r="P54" i="15"/>
  <c r="J54" i="15"/>
  <c r="N54" i="15" s="1"/>
  <c r="P53" i="15"/>
  <c r="J53" i="15"/>
  <c r="N53" i="15" s="1"/>
  <c r="P52" i="15"/>
  <c r="J52" i="15"/>
  <c r="P51" i="15"/>
  <c r="J51" i="15"/>
  <c r="N51" i="15" s="1"/>
  <c r="P50" i="15"/>
  <c r="J50" i="15"/>
  <c r="N50" i="15" s="1"/>
  <c r="P49" i="15"/>
  <c r="J49" i="15"/>
  <c r="P48" i="15"/>
  <c r="J48" i="15"/>
  <c r="N48" i="15" s="1"/>
  <c r="P47" i="15"/>
  <c r="J47" i="15"/>
  <c r="N47" i="15" s="1"/>
  <c r="P46" i="15"/>
  <c r="J46" i="15"/>
  <c r="N46" i="15" s="1"/>
  <c r="P45" i="15"/>
  <c r="J45" i="15"/>
  <c r="N45" i="15" s="1"/>
  <c r="P44" i="15"/>
  <c r="J44" i="15"/>
  <c r="P43" i="15"/>
  <c r="J43" i="15"/>
  <c r="N43" i="15" s="1"/>
  <c r="P42" i="15"/>
  <c r="J42" i="15"/>
  <c r="P41" i="15"/>
  <c r="J41" i="15"/>
  <c r="N41" i="15" s="1"/>
  <c r="P40" i="15"/>
  <c r="J40" i="15"/>
  <c r="P39" i="15"/>
  <c r="J39" i="15"/>
  <c r="P38" i="15"/>
  <c r="J38" i="15"/>
  <c r="N38" i="15" s="1"/>
  <c r="P37" i="15"/>
  <c r="J37" i="15"/>
  <c r="N37" i="15" s="1"/>
  <c r="P36" i="15"/>
  <c r="J36" i="15"/>
  <c r="N36" i="15" s="1"/>
  <c r="P35" i="15"/>
  <c r="J35" i="15"/>
  <c r="N35" i="15" s="1"/>
  <c r="P34" i="15"/>
  <c r="J34" i="15"/>
  <c r="N34" i="15" s="1"/>
  <c r="P33" i="15"/>
  <c r="J33" i="15"/>
  <c r="N33" i="15" s="1"/>
  <c r="P32" i="15"/>
  <c r="J32" i="15"/>
  <c r="N32" i="15" s="1"/>
  <c r="P31" i="15"/>
  <c r="J31" i="15"/>
  <c r="N31" i="15" s="1"/>
  <c r="P30" i="15"/>
  <c r="J30" i="15"/>
  <c r="N30" i="15" s="1"/>
  <c r="P29" i="15"/>
  <c r="J29" i="15"/>
  <c r="P28" i="15"/>
  <c r="J28" i="15"/>
  <c r="N28" i="15" s="1"/>
  <c r="P27" i="15"/>
  <c r="J27" i="15"/>
  <c r="N27" i="15" s="1"/>
  <c r="P26" i="15"/>
  <c r="J26" i="15"/>
  <c r="N26" i="15" s="1"/>
  <c r="P25" i="15"/>
  <c r="J25" i="15"/>
  <c r="P24" i="15"/>
  <c r="J24" i="15"/>
  <c r="N24" i="15" s="1"/>
  <c r="P23" i="15"/>
  <c r="J23" i="15"/>
  <c r="P22" i="15"/>
  <c r="J22" i="15"/>
  <c r="N22" i="15" s="1"/>
  <c r="P21" i="15"/>
  <c r="J21" i="15"/>
  <c r="N21" i="15" s="1"/>
  <c r="P20" i="15"/>
  <c r="J20" i="15"/>
  <c r="N20" i="15" s="1"/>
  <c r="P19" i="15"/>
  <c r="J19" i="15"/>
  <c r="N19" i="15" s="1"/>
  <c r="P18" i="15"/>
  <c r="J18" i="15"/>
  <c r="N18" i="15" s="1"/>
  <c r="P17" i="15"/>
  <c r="J17" i="15"/>
  <c r="N17" i="15" s="1"/>
  <c r="P16" i="15"/>
  <c r="J16" i="15"/>
  <c r="P15" i="15"/>
  <c r="J15" i="15"/>
  <c r="P14" i="15"/>
  <c r="J14" i="15"/>
  <c r="N14" i="15" s="1"/>
  <c r="P13" i="15"/>
  <c r="J13" i="15"/>
  <c r="P12" i="15"/>
  <c r="J12" i="15"/>
  <c r="N12" i="15" s="1"/>
  <c r="P11" i="15"/>
  <c r="J11" i="15"/>
  <c r="N11" i="15" s="1"/>
  <c r="P10" i="15"/>
  <c r="J10" i="15"/>
  <c r="N10" i="15" s="1"/>
  <c r="P9" i="15"/>
  <c r="J9" i="15"/>
  <c r="N9" i="15" s="1"/>
  <c r="P8" i="15"/>
  <c r="J8" i="15"/>
  <c r="N8" i="15" s="1"/>
  <c r="P7" i="15"/>
  <c r="J7" i="15"/>
  <c r="N7" i="15" s="1"/>
  <c r="P6" i="15"/>
  <c r="J6" i="15"/>
  <c r="N6" i="15" s="1"/>
  <c r="P5" i="15"/>
  <c r="J5" i="15"/>
  <c r="P4" i="15"/>
  <c r="J4" i="15"/>
  <c r="P3" i="15"/>
  <c r="J3" i="15"/>
  <c r="P2" i="15"/>
  <c r="J2" i="15"/>
  <c r="N27" i="2" l="1"/>
  <c r="M27" i="2"/>
  <c r="N34" i="2"/>
  <c r="M34" i="2"/>
  <c r="N31" i="2"/>
  <c r="M31" i="2"/>
  <c r="N37" i="2"/>
  <c r="M37" i="2"/>
  <c r="N7" i="2"/>
  <c r="M7" i="2"/>
  <c r="N14" i="2"/>
  <c r="M14" i="2"/>
  <c r="N19" i="2"/>
  <c r="M19" i="2"/>
  <c r="N26" i="2"/>
  <c r="M26" i="2"/>
  <c r="N36" i="2"/>
  <c r="M36" i="2"/>
  <c r="N11" i="2"/>
  <c r="M11" i="2"/>
  <c r="N18" i="2"/>
  <c r="M18" i="2"/>
  <c r="N15" i="2"/>
  <c r="M15" i="2"/>
  <c r="N32" i="2"/>
  <c r="M32" i="2"/>
  <c r="N17" i="2"/>
  <c r="M17" i="2"/>
  <c r="N29" i="2"/>
  <c r="M29" i="2"/>
  <c r="N3" i="2"/>
  <c r="M3" i="2"/>
  <c r="N10" i="2"/>
  <c r="M10" i="2"/>
  <c r="N22" i="2"/>
  <c r="M22" i="2"/>
  <c r="N13" i="2"/>
  <c r="M13" i="2"/>
  <c r="N25" i="2"/>
  <c r="M25" i="2"/>
  <c r="N21" i="2"/>
  <c r="M21" i="2"/>
  <c r="N38" i="2"/>
  <c r="M38" i="2"/>
  <c r="N2" i="2"/>
  <c r="M2" i="2"/>
  <c r="N20" i="2"/>
  <c r="M20" i="2"/>
  <c r="N24" i="2"/>
  <c r="M24" i="2"/>
  <c r="N9" i="2"/>
  <c r="M9" i="2"/>
  <c r="N5" i="2"/>
  <c r="M5" i="2"/>
  <c r="N8" i="2"/>
  <c r="M8" i="2"/>
  <c r="N28" i="2"/>
  <c r="M28" i="2"/>
  <c r="N16" i="2"/>
  <c r="M16" i="2"/>
  <c r="N6" i="2"/>
  <c r="M6" i="2"/>
  <c r="N23" i="2"/>
  <c r="M23" i="2"/>
  <c r="N30" i="2"/>
  <c r="M30" i="2"/>
  <c r="N35" i="2"/>
  <c r="M35" i="2"/>
  <c r="N12" i="2"/>
  <c r="M12" i="2"/>
  <c r="N33" i="2"/>
  <c r="M33" i="2"/>
  <c r="O75" i="15"/>
  <c r="N3" i="15" s="1"/>
  <c r="B70" i="15"/>
  <c r="B71" i="15"/>
  <c r="B72" i="15"/>
  <c r="B73" i="15"/>
  <c r="J71" i="15"/>
  <c r="K71" i="15"/>
  <c r="N55" i="15" l="1"/>
  <c r="N42" i="15"/>
  <c r="N25" i="15"/>
  <c r="N13" i="15"/>
  <c r="N52" i="15"/>
  <c r="N40" i="15"/>
  <c r="N23" i="15"/>
  <c r="N5" i="15"/>
  <c r="N49" i="15"/>
  <c r="N39" i="15"/>
  <c r="N16" i="15"/>
  <c r="N4" i="15"/>
  <c r="N2" i="15"/>
  <c r="N44" i="15"/>
  <c r="N29" i="15"/>
  <c r="N15" i="15"/>
  <c r="O99" i="15" l="1"/>
</calcChain>
</file>

<file path=xl/comments1.xml><?xml version="1.0" encoding="utf-8"?>
<comments xmlns="http://schemas.openxmlformats.org/spreadsheetml/2006/main">
  <authors>
    <author>User</author>
  </authors>
  <commentList>
    <comment ref="O75" authorId="0">
      <text>
        <r>
          <rPr>
            <b/>
            <sz val="8"/>
            <color indexed="81"/>
            <rFont val="Tahoma"/>
            <family val="2"/>
          </rPr>
          <t>ממוצע שווי השוק של ערי גוש דן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99" authorId="0">
      <text>
        <r>
          <rPr>
            <b/>
            <sz val="8"/>
            <color indexed="81"/>
            <rFont val="Tahoma"/>
            <family val="2"/>
          </rPr>
          <t>סכום המענקים לכלל חברות התעשיה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<sst xmlns="http://schemas.openxmlformats.org/spreadsheetml/2006/main" count="4307" uniqueCount="684">
  <si>
    <t>ענף</t>
  </si>
  <si>
    <t>מספר מנפיק</t>
  </si>
  <si>
    <t>מספר תאגיד</t>
  </si>
  <si>
    <t>אבגול</t>
  </si>
  <si>
    <t>תעשיה</t>
  </si>
  <si>
    <t>מסחר ושרותים</t>
  </si>
  <si>
    <t>השקעה ואחזקות</t>
  </si>
  <si>
    <t>אזימוט טכנו</t>
  </si>
  <si>
    <t>אי.אם.אס.</t>
  </si>
  <si>
    <t>אינטרקיור</t>
  </si>
  <si>
    <t>איתמר מדיקל</t>
  </si>
  <si>
    <t>אלווריון</t>
  </si>
  <si>
    <t>אלספק</t>
  </si>
  <si>
    <t>ארד</t>
  </si>
  <si>
    <t>בי ג'י איי</t>
  </si>
  <si>
    <t>ביו ויו</t>
  </si>
  <si>
    <t>גיוון אימג'ינג</t>
  </si>
  <si>
    <t>די פארם</t>
  </si>
  <si>
    <t>ויסוניק</t>
  </si>
  <si>
    <t>טי.אר.די</t>
  </si>
  <si>
    <t>טלכור טלקום</t>
  </si>
  <si>
    <t>טסנת</t>
  </si>
  <si>
    <t>ירושלים</t>
  </si>
  <si>
    <t>כלל ביוטכנו</t>
  </si>
  <si>
    <t>כן פייט ביופרמה</t>
  </si>
  <si>
    <t>כרמל אולפינים</t>
  </si>
  <si>
    <t>מדיקל קומפרישין</t>
  </si>
  <si>
    <t>מיטרוניקס</t>
  </si>
  <si>
    <t>נובה</t>
  </si>
  <si>
    <t>סינאל תעשיות</t>
  </si>
  <si>
    <t>ספאנטק</t>
  </si>
  <si>
    <t>סרגון</t>
  </si>
  <si>
    <t>ערד</t>
  </si>
  <si>
    <t>פוקס</t>
  </si>
  <si>
    <t>פיברולן</t>
  </si>
  <si>
    <t>פיסיבי טכנ</t>
  </si>
  <si>
    <t>קווליטאו</t>
  </si>
  <si>
    <t>קומפיוגן</t>
  </si>
  <si>
    <t>קיסריה</t>
  </si>
  <si>
    <t>קמהדע</t>
  </si>
  <si>
    <t>קמטק</t>
  </si>
  <si>
    <t>רדויז'ן</t>
  </si>
  <si>
    <t>רוטקס</t>
  </si>
  <si>
    <t>שנפ</t>
  </si>
  <si>
    <t>תדיר גן</t>
  </si>
  <si>
    <t>עיר</t>
  </si>
  <si>
    <t>תל אביב</t>
  </si>
  <si>
    <t>רמת גן</t>
  </si>
  <si>
    <t>כפר סבא</t>
  </si>
  <si>
    <t>נתניה</t>
  </si>
  <si>
    <t>קיבוץ יקום</t>
  </si>
  <si>
    <t>חיפה</t>
  </si>
  <si>
    <t>לוד</t>
  </si>
  <si>
    <t>מגדל העמק</t>
  </si>
  <si>
    <t>פתח תקוה</t>
  </si>
  <si>
    <t>נס ציונה</t>
  </si>
  <si>
    <t>קיבוץ יזרעאל</t>
  </si>
  <si>
    <t>רעננה</t>
  </si>
  <si>
    <t>עפולה</t>
  </si>
  <si>
    <t>טבריה</t>
  </si>
  <si>
    <t>חולון</t>
  </si>
  <si>
    <t>אור עקיבא</t>
  </si>
  <si>
    <t>תאריך רישום לבורסה</t>
  </si>
  <si>
    <t>רחובות</t>
  </si>
  <si>
    <t>יוקנעם</t>
  </si>
  <si>
    <t>מספר מניות מונפקות</t>
  </si>
  <si>
    <t>שווי שוק בש"ח</t>
  </si>
  <si>
    <t>שם החברה</t>
  </si>
  <si>
    <t>המלט</t>
  </si>
  <si>
    <t>ברקן</t>
  </si>
  <si>
    <t>שניב</t>
  </si>
  <si>
    <t>רימוני</t>
  </si>
  <si>
    <t>גמאטרוניק</t>
  </si>
  <si>
    <t>די מדיקל</t>
  </si>
  <si>
    <t>טאואר</t>
  </si>
  <si>
    <t>רקח</t>
  </si>
  <si>
    <t>דור כימיקלים</t>
  </si>
  <si>
    <t>אפסק</t>
  </si>
  <si>
    <t>מלתא</t>
  </si>
  <si>
    <t>פרוטרום</t>
  </si>
  <si>
    <t>אורכית</t>
  </si>
  <si>
    <t>פלסאון תעשיות</t>
  </si>
  <si>
    <t>אלביט מערכות</t>
  </si>
  <si>
    <t>נצבא</t>
  </si>
  <si>
    <t>תפרון</t>
  </si>
  <si>
    <t>בית שמש</t>
  </si>
  <si>
    <t>מ.א. תעשיות</t>
  </si>
  <si>
    <t>אפקון אלקטרו</t>
  </si>
  <si>
    <t>אודיוקודס</t>
  </si>
  <si>
    <t>יוניטרוניקס</t>
  </si>
  <si>
    <t>מטאלינק</t>
  </si>
  <si>
    <t>חיפושי נפט וגז</t>
  </si>
  <si>
    <t>נצרת עילית</t>
  </si>
  <si>
    <t>קיבוץ חולדה</t>
  </si>
  <si>
    <t>מנשה</t>
  </si>
  <si>
    <t>קרית אתא</t>
  </si>
  <si>
    <t>סכום המענק</t>
  </si>
  <si>
    <t>שאלה 1</t>
  </si>
  <si>
    <t>שאלה 2</t>
  </si>
  <si>
    <t>שווי שוק (ממוצע מחיר למניה)</t>
  </si>
  <si>
    <t>שווי שוק למניה</t>
  </si>
  <si>
    <t>מענק למניה מונפקת</t>
  </si>
  <si>
    <t>סה"כ</t>
  </si>
  <si>
    <t>סכום כולל</t>
  </si>
  <si>
    <t>רבעון רישום לבורסה</t>
  </si>
  <si>
    <t>חודש רישום</t>
  </si>
  <si>
    <t>שיוך לרבעון</t>
  </si>
  <si>
    <t>שאלה 3</t>
  </si>
  <si>
    <t>עמודה ריקה</t>
  </si>
  <si>
    <t>סכום של שווי שוק בש"ח</t>
  </si>
  <si>
    <t>שאלה 5</t>
  </si>
  <si>
    <t>&gt;=20,000,000</t>
  </si>
  <si>
    <t>&lt;=40,000,000</t>
  </si>
  <si>
    <t>שאלה 8</t>
  </si>
  <si>
    <t>נדל"ן</t>
  </si>
  <si>
    <t>תאריך הקמת החברה</t>
  </si>
  <si>
    <t>רמת השרון</t>
  </si>
  <si>
    <t>הרצליה</t>
  </si>
  <si>
    <t>קריית שמונה</t>
  </si>
  <si>
    <t>אברסייל</t>
  </si>
  <si>
    <t>אזימון</t>
  </si>
  <si>
    <t>איזיטק</t>
  </si>
  <si>
    <t>אינורון</t>
  </si>
  <si>
    <t>מדיק</t>
  </si>
  <si>
    <t>אלביר הדמיה</t>
  </si>
  <si>
    <t>אלווריוט</t>
  </si>
  <si>
    <t>אנלין</t>
  </si>
  <si>
    <t>ארם</t>
  </si>
  <si>
    <t>כסיל אחזקות</t>
  </si>
  <si>
    <t xml:space="preserve">גינון </t>
  </si>
  <si>
    <t>גלובוס ברנר</t>
  </si>
  <si>
    <t>דורסלט</t>
  </si>
  <si>
    <t>וואיינסט</t>
  </si>
  <si>
    <t>ויתן</t>
  </si>
  <si>
    <t>יורו פאונד</t>
  </si>
  <si>
    <t>אולפיניטים</t>
  </si>
  <si>
    <t>פרידום</t>
  </si>
  <si>
    <t>ונצוסט</t>
  </si>
  <si>
    <t>אנובה</t>
  </si>
  <si>
    <t>נקסט</t>
  </si>
  <si>
    <t>מפטא</t>
  </si>
  <si>
    <t xml:space="preserve">סיסטקום </t>
  </si>
  <si>
    <t xml:space="preserve">סינטאל </t>
  </si>
  <si>
    <t>ססניקום</t>
  </si>
  <si>
    <t>סרגום</t>
  </si>
  <si>
    <t xml:space="preserve">פולאן </t>
  </si>
  <si>
    <t>פברולם</t>
  </si>
  <si>
    <t>פיננסי</t>
  </si>
  <si>
    <t>קומפיוגר</t>
  </si>
  <si>
    <t>קרדם</t>
  </si>
  <si>
    <t>רדויזמם</t>
  </si>
  <si>
    <t xml:space="preserve">רציו </t>
  </si>
  <si>
    <t>תמירים</t>
  </si>
  <si>
    <t>תשואות 2000</t>
  </si>
  <si>
    <t>עכו</t>
  </si>
  <si>
    <t>נהריה</t>
  </si>
  <si>
    <t>שדרות</t>
  </si>
  <si>
    <t>באר שבע</t>
  </si>
  <si>
    <t>אזור</t>
  </si>
  <si>
    <t>צפון</t>
  </si>
  <si>
    <t>מרכז</t>
  </si>
  <si>
    <t>דרום</t>
  </si>
  <si>
    <t>ותק החברה</t>
  </si>
  <si>
    <t>ותיקה</t>
  </si>
  <si>
    <t>בינונית</t>
  </si>
  <si>
    <t>חדשה</t>
  </si>
  <si>
    <t>מחיר למניה</t>
  </si>
  <si>
    <t>יום מסחר ב-1/1/12</t>
  </si>
  <si>
    <t>מס עבור מענק</t>
  </si>
  <si>
    <t>מס פרוגרסיבי עבור מענק</t>
  </si>
  <si>
    <t>ספריית השאלה - בלוק מאסטר</t>
  </si>
  <si>
    <t>קוד מוצר</t>
  </si>
  <si>
    <t>שם מוצר</t>
  </si>
  <si>
    <t>ז'אנר</t>
  </si>
  <si>
    <t>עלות</t>
  </si>
  <si>
    <t>כמות במלאי</t>
  </si>
  <si>
    <t>ערך המלאי</t>
  </si>
  <si>
    <t>מחיר ליממה ללא מע"מ</t>
  </si>
  <si>
    <t>מחיר ליממה לאחר הנחה</t>
  </si>
  <si>
    <t>מחיר ליממה לאחר הנחה כולל מע"מ</t>
  </si>
  <si>
    <t>51-361</t>
  </si>
  <si>
    <t>טרון</t>
  </si>
  <si>
    <t>מתח/פעולה</t>
  </si>
  <si>
    <t>51-362</t>
  </si>
  <si>
    <t>כלבת</t>
  </si>
  <si>
    <t>אימה</t>
  </si>
  <si>
    <t>51-363</t>
  </si>
  <si>
    <t>הארי פוטר</t>
  </si>
  <si>
    <t>51-364</t>
  </si>
  <si>
    <t>משחק הוגן</t>
  </si>
  <si>
    <t>דרמה</t>
  </si>
  <si>
    <t>51-365</t>
  </si>
  <si>
    <t>הדקדוק הפנימי</t>
  </si>
  <si>
    <t>51-366</t>
  </si>
  <si>
    <t>הסיפור עפ"י בארני</t>
  </si>
  <si>
    <t>51-367</t>
  </si>
  <si>
    <t>תמרה דרו</t>
  </si>
  <si>
    <t>קומדיה/רומנטי</t>
  </si>
  <si>
    <t>51-368</t>
  </si>
  <si>
    <t>זוהי סדום</t>
  </si>
  <si>
    <t>51-369</t>
  </si>
  <si>
    <t>ארתור</t>
  </si>
  <si>
    <t>ילדים</t>
  </si>
  <si>
    <t>51-370</t>
  </si>
  <si>
    <t>מגה מוח</t>
  </si>
  <si>
    <t>תאי עזר:</t>
  </si>
  <si>
    <t>שעור ההנחה</t>
  </si>
  <si>
    <t>שיעור המע"מ</t>
  </si>
  <si>
    <t>ז'אנרים:</t>
  </si>
  <si>
    <t>Order ID</t>
  </si>
  <si>
    <t>Customer</t>
  </si>
  <si>
    <t>Employee</t>
  </si>
  <si>
    <t>Order Date</t>
  </si>
  <si>
    <t>Required Date</t>
  </si>
  <si>
    <t>Shipped Date</t>
  </si>
  <si>
    <t>Ship Via</t>
  </si>
  <si>
    <t xml:space="preserve"> Freight </t>
  </si>
  <si>
    <t>Ship Country</t>
  </si>
  <si>
    <t>תאריך</t>
  </si>
  <si>
    <t>שעת ציאה</t>
  </si>
  <si>
    <t>שעת כניסה</t>
  </si>
  <si>
    <t>Alfreds Futterkiste</t>
  </si>
  <si>
    <t>Suyama, Michael</t>
  </si>
  <si>
    <t>Speedy Express</t>
  </si>
  <si>
    <t>Germany</t>
  </si>
  <si>
    <t>Davolio, Nancy</t>
  </si>
  <si>
    <t>Peacock, Margaret</t>
  </si>
  <si>
    <t>United Package</t>
  </si>
  <si>
    <t>Ana Trujillo Emparedados y helados</t>
  </si>
  <si>
    <t>Leverling, Janet</t>
  </si>
  <si>
    <t>Mexico</t>
  </si>
  <si>
    <t>Federal Shipping</t>
  </si>
  <si>
    <t>Antonio Moreno Taquería</t>
  </si>
  <si>
    <t>King, Robert</t>
  </si>
  <si>
    <t>Around the Horn</t>
  </si>
  <si>
    <t>Dodsworth, Anne</t>
  </si>
  <si>
    <t>UK</t>
  </si>
  <si>
    <t>Berglunds snabbköp</t>
  </si>
  <si>
    <t>Sweden</t>
  </si>
  <si>
    <t>Buchanan, Steven</t>
  </si>
  <si>
    <t>Callahan, Laura</t>
  </si>
  <si>
    <t>Blauer See Delikatessen</t>
  </si>
  <si>
    <t>Blondel père et fils</t>
  </si>
  <si>
    <t>France</t>
  </si>
  <si>
    <t>Bólido Comidas preparadas</t>
  </si>
  <si>
    <t>Spain</t>
  </si>
  <si>
    <t>Bon app'</t>
  </si>
  <si>
    <t>Fuller, Andrew</t>
  </si>
  <si>
    <t>Bottom-Dollar Markets</t>
  </si>
  <si>
    <t>Canada</t>
  </si>
  <si>
    <t>B's Beverages</t>
  </si>
  <si>
    <t>Chop-suey Chinese</t>
  </si>
  <si>
    <t>Switzerland</t>
  </si>
  <si>
    <t>Comércio Mineiro</t>
  </si>
  <si>
    <t>Brazil</t>
  </si>
  <si>
    <t>Consolidated Holdings</t>
  </si>
  <si>
    <t>Die Wandernde Kuh</t>
  </si>
  <si>
    <t>LILA-Supermercado</t>
  </si>
  <si>
    <t>Venezuela</t>
  </si>
  <si>
    <t>LINO-Delicateses</t>
  </si>
  <si>
    <t>Lonesome Pine Restaurant</t>
  </si>
  <si>
    <t>USA</t>
  </si>
  <si>
    <t>Magazzini Alimentari Riuniti</t>
  </si>
  <si>
    <t>Italy</t>
  </si>
  <si>
    <t>Maison Dewey</t>
  </si>
  <si>
    <t>Belgium</t>
  </si>
  <si>
    <t>Mère Paillarde</t>
  </si>
  <si>
    <t>Morgenstern Gesundkost</t>
  </si>
  <si>
    <t>North/South</t>
  </si>
  <si>
    <t>Océano Atlántico Ltda.</t>
  </si>
  <si>
    <t>Argentina</t>
  </si>
  <si>
    <t>Old World Delicatessen</t>
  </si>
  <si>
    <t>Ottilies Käseladen</t>
  </si>
  <si>
    <t>Pericles Comidas clásicas</t>
  </si>
  <si>
    <t>Piccolo und mehr</t>
  </si>
  <si>
    <t>Austria</t>
  </si>
  <si>
    <t>Princesa Isabel Vinhos</t>
  </si>
  <si>
    <t>Portugal</t>
  </si>
  <si>
    <t>Que Delícia</t>
  </si>
  <si>
    <t>Queen Cozinha</t>
  </si>
  <si>
    <t>QUICK-Stop</t>
  </si>
  <si>
    <t>Rancho grande</t>
  </si>
  <si>
    <t>Rattlesnake Canyon Grocery</t>
  </si>
  <si>
    <t>Reggiani Caseifici</t>
  </si>
  <si>
    <t>Ricardo Adocicados</t>
  </si>
  <si>
    <t>Richter Supermarkt</t>
  </si>
  <si>
    <t>Romero y tomillo</t>
  </si>
  <si>
    <t>Santé Gourmet</t>
  </si>
  <si>
    <t>Norway</t>
  </si>
  <si>
    <t>Save-a-lot Markets</t>
  </si>
  <si>
    <t>Seven Seas Imports</t>
  </si>
  <si>
    <t>Simons bistro</t>
  </si>
  <si>
    <t>Denmark</t>
  </si>
  <si>
    <t>Spécialités du monde</t>
  </si>
  <si>
    <t>Split Rail Beer &amp; Ale</t>
  </si>
  <si>
    <t>Suprêmes délices</t>
  </si>
  <si>
    <t>The Big Cheese</t>
  </si>
  <si>
    <t>The Cracker Box</t>
  </si>
  <si>
    <t>Toms Spezialitäten</t>
  </si>
  <si>
    <t>Tortuga Restaurante</t>
  </si>
  <si>
    <t>Tradição Hipermercados</t>
  </si>
  <si>
    <t>Trail's Head Gourmet Provisioners</t>
  </si>
  <si>
    <t>Vaffeljernet</t>
  </si>
  <si>
    <t>Victuailles en stock</t>
  </si>
  <si>
    <t>Wolski  Zajazd</t>
  </si>
  <si>
    <t>Poland</t>
  </si>
  <si>
    <t>מספר ספק</t>
  </si>
  <si>
    <t>שם הספק</t>
  </si>
  <si>
    <t>עיסוק הספק</t>
  </si>
  <si>
    <t>תאריך תחילת עבודה</t>
  </si>
  <si>
    <t>מחזור מכירות 2010 בש"ח</t>
  </si>
  <si>
    <t>מחזור מכירות 2011 בש"ח</t>
  </si>
  <si>
    <t>אמצעי תשלום</t>
  </si>
  <si>
    <t>מתכת מעיין</t>
  </si>
  <si>
    <t>אספקה טכנית</t>
  </si>
  <si>
    <t>מזומן</t>
  </si>
  <si>
    <t>אור הצפון</t>
  </si>
  <si>
    <t>מוסכים ורכב</t>
  </si>
  <si>
    <t>מס"ב</t>
  </si>
  <si>
    <t>אבישי תמרוקים</t>
  </si>
  <si>
    <t>מזון ומשקאות</t>
  </si>
  <si>
    <t>צ'קים</t>
  </si>
  <si>
    <t>קוסמטיקה וסידקית</t>
  </si>
  <si>
    <t>העברה בנקאית</t>
  </si>
  <si>
    <t>א.ש.ד. תרדיון</t>
  </si>
  <si>
    <t>אפרוחי פלא</t>
  </si>
  <si>
    <t>אפרוחים</t>
  </si>
  <si>
    <t>און הצפון בע"מ</t>
  </si>
  <si>
    <t>מכולת</t>
  </si>
  <si>
    <t>אלון דלק לישראל</t>
  </si>
  <si>
    <t>דלק ושמנים</t>
  </si>
  <si>
    <t>אגרידרה</t>
  </si>
  <si>
    <t>תשומות לחקלאות</t>
  </si>
  <si>
    <t>אמישרגז בע"מ</t>
  </si>
  <si>
    <t>גז</t>
  </si>
  <si>
    <t>א.שיווק</t>
  </si>
  <si>
    <t>דברי מאפה</t>
  </si>
  <si>
    <t>אלון יעקב בע"מ</t>
  </si>
  <si>
    <t>אופטיד בע"מ</t>
  </si>
  <si>
    <t>אופטומטריסט</t>
  </si>
  <si>
    <t>אברך אלון ג'י בע"מ</t>
  </si>
  <si>
    <t>אופטיקה צפון</t>
  </si>
  <si>
    <t>א.מ סוכנויות ושיווק</t>
  </si>
  <si>
    <t>אפרוחי נשר בע"מ</t>
  </si>
  <si>
    <t>אל חיים</t>
  </si>
  <si>
    <t>אפרת-רביית פטם שו'ת מוגבלת</t>
  </si>
  <si>
    <t>אורי פתרונות לול בע"מ</t>
  </si>
  <si>
    <t>ארגון מגדלי עופות בישראל</t>
  </si>
  <si>
    <t>ארגונים ארציים</t>
  </si>
  <si>
    <t>אחים אסנין</t>
  </si>
  <si>
    <t>אופטיקה הלפרין בע"מ</t>
  </si>
  <si>
    <t>אשל שירותים וטרינריים בע"מ</t>
  </si>
  <si>
    <t>אינטרקוסמא</t>
  </si>
  <si>
    <t>א.ג מספק הגליל</t>
  </si>
  <si>
    <t>אירגון עובדי הפלחה</t>
  </si>
  <si>
    <t>אלפינית</t>
  </si>
  <si>
    <t>חשמל ואלקטרוניקה</t>
  </si>
  <si>
    <t>אלישע את חיים</t>
  </si>
  <si>
    <t>אוריינט אקספרס</t>
  </si>
  <si>
    <t>מוצרי צילום</t>
  </si>
  <si>
    <t>לוריאל ישראל בע"מ-אינטרביוטי</t>
  </si>
  <si>
    <t>אירגון עובדי המים</t>
  </si>
  <si>
    <t>אוסם והחברות השלובות</t>
  </si>
  <si>
    <t>אלקטרו  חבש</t>
  </si>
  <si>
    <t>אקולאב-זהר דליה שו'ת מוגבלת</t>
  </si>
  <si>
    <t>חומרי ניקוי</t>
  </si>
  <si>
    <t>א.מ.י  ( אפרוחי משואות יצחק)</t>
  </si>
  <si>
    <t>א.פ.י חורי הפצה בע"מ</t>
  </si>
  <si>
    <t>ביכורי השדה הדרום שיווק תוצרת חקלאית (2002) בע"מ</t>
  </si>
  <si>
    <t>ברברה וולף בע"מ</t>
  </si>
  <si>
    <t>בלו סקאי שיווק 2004 בע"מ</t>
  </si>
  <si>
    <t>בראון י.ובניו אפרוחים</t>
  </si>
  <si>
    <t>בונן קור</t>
  </si>
  <si>
    <t>בני משה ביטון</t>
  </si>
  <si>
    <t>ברזילאי-יבוא ושיווק למספרות בע"מ</t>
  </si>
  <si>
    <t>בנדא מגנטיק בע"מ</t>
  </si>
  <si>
    <t>בורקס הכפר בע"מ יבניאל</t>
  </si>
  <si>
    <t>גיאטקס בע"מ</t>
  </si>
  <si>
    <t>אמיר גוארי</t>
  </si>
  <si>
    <t>גורי עצמון שניר</t>
  </si>
  <si>
    <t>גיא-אוני-שרותי חקלאות בע"מ</t>
  </si>
  <si>
    <t>גלפלסט בע"מ</t>
  </si>
  <si>
    <t>פלאח גבאן ובניו</t>
  </si>
  <si>
    <t>סלאח מחמוד גבאן</t>
  </si>
  <si>
    <t>גבן דאיס ובניו-שרותי לול</t>
  </si>
  <si>
    <t>גרין משה-משק חקלאי</t>
  </si>
  <si>
    <t>גטר פוטו בע"מ</t>
  </si>
  <si>
    <t>גלידות שטראוס</t>
  </si>
  <si>
    <t>גבן סלימן בע"מ</t>
  </si>
  <si>
    <t>ג. ויליפוד אינטרנשונאל בע"מ</t>
  </si>
  <si>
    <t>גבעת עוז</t>
  </si>
  <si>
    <t>גלידות החרמון</t>
  </si>
  <si>
    <t>גת גבעת חיים</t>
  </si>
  <si>
    <t>דור גז</t>
  </si>
  <si>
    <t>איזי אנרגיה</t>
  </si>
  <si>
    <t>רציו יהש</t>
  </si>
  <si>
    <t>פיננסיטק</t>
  </si>
  <si>
    <t>גלובוס מקס</t>
  </si>
  <si>
    <t>אנליסט</t>
  </si>
  <si>
    <t>אלרד</t>
  </si>
  <si>
    <t>דורסל</t>
  </si>
  <si>
    <t>וואלה</t>
  </si>
  <si>
    <t>אלביט הדמיה</t>
  </si>
  <si>
    <t>יורו אוברסיז</t>
  </si>
  <si>
    <t>ליברטי</t>
  </si>
  <si>
    <t>מעין ונצ'ורס</t>
  </si>
  <si>
    <t>נטקס</t>
  </si>
  <si>
    <t>נפטא חיפוש</t>
  </si>
  <si>
    <t>סאטקום מערכות</t>
  </si>
  <si>
    <t>סמיקום</t>
  </si>
  <si>
    <t>אבן יהודה</t>
  </si>
  <si>
    <t>קרדן טכנולוגיות</t>
  </si>
  <si>
    <t>ויתניה</t>
  </si>
  <si>
    <t>פולאר בינלאומי</t>
  </si>
  <si>
    <t>גאון אחזקות</t>
  </si>
  <si>
    <t>תמיר הון</t>
  </si>
  <si>
    <t>תשואה 10</t>
  </si>
  <si>
    <t>אינוונטק (ש)</t>
  </si>
  <si>
    <t>מס הפרוייקט</t>
  </si>
  <si>
    <t>שם הפרוייקט</t>
  </si>
  <si>
    <t>תאריך תחילת הפרוייקט</t>
  </si>
  <si>
    <t>שלב</t>
  </si>
  <si>
    <t>מערכת ההפעלה</t>
  </si>
  <si>
    <t>שפת הפיתוח</t>
  </si>
  <si>
    <t>בסיס נתונים</t>
  </si>
  <si>
    <t>מתכנת</t>
  </si>
  <si>
    <t>שעות פיתוח</t>
  </si>
  <si>
    <t>מספר הלקוח</t>
  </si>
  <si>
    <t>ETS</t>
  </si>
  <si>
    <t>Linux</t>
  </si>
  <si>
    <t>Java</t>
  </si>
  <si>
    <t>SQL Server</t>
  </si>
  <si>
    <t>שמואל מרקוביץ</t>
  </si>
  <si>
    <t>VDP</t>
  </si>
  <si>
    <t>Windows</t>
  </si>
  <si>
    <t>C#</t>
  </si>
  <si>
    <t>MySQL</t>
  </si>
  <si>
    <t>יצחק לוי</t>
  </si>
  <si>
    <t>Click View</t>
  </si>
  <si>
    <t>Oracle</t>
  </si>
  <si>
    <t>אילן יפה</t>
  </si>
  <si>
    <t>Filter2Bottle</t>
  </si>
  <si>
    <t>PHP</t>
  </si>
  <si>
    <t>ארז להט</t>
  </si>
  <si>
    <t>Coupons</t>
  </si>
  <si>
    <t>ערן ברק</t>
  </si>
  <si>
    <t>Hadilim</t>
  </si>
  <si>
    <t>יוסי כהן</t>
  </si>
  <si>
    <t>CPU</t>
  </si>
  <si>
    <t>iOS</t>
  </si>
  <si>
    <t>Objective C</t>
  </si>
  <si>
    <t>ישי הדס</t>
  </si>
  <si>
    <t>Silicon Bottle</t>
  </si>
  <si>
    <t>אביחי הלוי</t>
  </si>
  <si>
    <t>RFN</t>
  </si>
  <si>
    <t>Sysbase</t>
  </si>
  <si>
    <t>דורון גונן</t>
  </si>
  <si>
    <t>ABC</t>
  </si>
  <si>
    <t>אברהם יפה</t>
  </si>
  <si>
    <t>VDJ</t>
  </si>
  <si>
    <t>שלומית בן-ברוך</t>
  </si>
  <si>
    <t>E-Learning</t>
  </si>
  <si>
    <t>גלעד רוזן</t>
  </si>
  <si>
    <t>IT Mgnt</t>
  </si>
  <si>
    <t>עידו שושני</t>
  </si>
  <si>
    <t>Proxy</t>
  </si>
  <si>
    <t>עדי בן-יצחק</t>
  </si>
  <si>
    <t>Optimal Test</t>
  </si>
  <si>
    <t>ענת קמסלר</t>
  </si>
  <si>
    <t>RVN</t>
  </si>
  <si>
    <t>עדיאל דרעי</t>
  </si>
  <si>
    <t>ECMS</t>
  </si>
  <si>
    <t>שאול אוחיון</t>
  </si>
  <si>
    <t>Lidim4u</t>
  </si>
  <si>
    <t>טל שמואלי</t>
  </si>
  <si>
    <t>Web Service</t>
  </si>
  <si>
    <t>רונית יצחקי</t>
  </si>
  <si>
    <t>Voice Recognition</t>
  </si>
  <si>
    <t>יעל רזאל</t>
  </si>
  <si>
    <t>Rebate</t>
  </si>
  <si>
    <t>יעל בודניק</t>
  </si>
  <si>
    <t>Tamir</t>
  </si>
  <si>
    <t>יעל רום</t>
  </si>
  <si>
    <t>FTP Server</t>
  </si>
  <si>
    <t xml:space="preserve">כהן שושנה </t>
  </si>
  <si>
    <t>לאה אפרים</t>
  </si>
  <si>
    <t>Rest</t>
  </si>
  <si>
    <t>לאה לבל</t>
  </si>
  <si>
    <t>Access</t>
  </si>
  <si>
    <t>ניסים עומר</t>
  </si>
  <si>
    <t>עמור לוי</t>
  </si>
  <si>
    <t>שלומי אטיאס</t>
  </si>
  <si>
    <t>Twist</t>
  </si>
  <si>
    <t>גד בהלול</t>
  </si>
  <si>
    <t>Allegro-Pro</t>
  </si>
  <si>
    <t>אריק פניני</t>
  </si>
  <si>
    <t>Mentha</t>
  </si>
  <si>
    <t>יעל אריאלי</t>
  </si>
  <si>
    <t>ASIC</t>
  </si>
  <si>
    <t>אריה קאופמן</t>
  </si>
  <si>
    <t>Image Processing</t>
  </si>
  <si>
    <t>שלומית אביחי</t>
  </si>
  <si>
    <t>XFM</t>
  </si>
  <si>
    <t>דורון בן-שלמה</t>
  </si>
  <si>
    <t>Phonext</t>
  </si>
  <si>
    <t>עינת קלין</t>
  </si>
  <si>
    <t>Multicall</t>
  </si>
  <si>
    <t>ישראל דוידי</t>
  </si>
  <si>
    <t>Voice Logger</t>
  </si>
  <si>
    <t>מיכאל מרוה</t>
  </si>
  <si>
    <t>אולגה יפתחי</t>
  </si>
  <si>
    <t>AQS</t>
  </si>
  <si>
    <t>עדי שלומות</t>
  </si>
  <si>
    <t>Operaring System</t>
  </si>
  <si>
    <t>עינת בן-ישראל</t>
  </si>
  <si>
    <t>KOP</t>
  </si>
  <si>
    <t>חיים יעקובי</t>
  </si>
  <si>
    <t>Break</t>
  </si>
  <si>
    <t>שרי אברמוביץ</t>
  </si>
  <si>
    <t>Web Platform</t>
  </si>
  <si>
    <t>יצחק בן-טל</t>
  </si>
  <si>
    <t>סווטה רוזניסקי</t>
  </si>
  <si>
    <t>DSD</t>
  </si>
  <si>
    <t>אופיר לוי</t>
  </si>
  <si>
    <t>Face detection</t>
  </si>
  <si>
    <t>שגיא רום</t>
  </si>
  <si>
    <t>Video analysis</t>
  </si>
  <si>
    <t>שי איתמר</t>
  </si>
  <si>
    <t>Video capture</t>
  </si>
  <si>
    <t>שי ארגוב</t>
  </si>
  <si>
    <t>Web server</t>
  </si>
  <si>
    <t>שי גולן</t>
  </si>
  <si>
    <t>Websphere</t>
  </si>
  <si>
    <t>שי המי</t>
  </si>
  <si>
    <t>Alcatel</t>
  </si>
  <si>
    <t>שי כספי</t>
  </si>
  <si>
    <t>אריאלה בר</t>
  </si>
  <si>
    <t>iOs</t>
  </si>
  <si>
    <t>אריאלה שמול</t>
  </si>
  <si>
    <t xml:space="preserve">בן סדון יצחק </t>
  </si>
  <si>
    <t>בעז אבזיז</t>
  </si>
  <si>
    <t>בעז חסון</t>
  </si>
  <si>
    <t>בעז קנדלשיין</t>
  </si>
  <si>
    <t>גד עצאר</t>
  </si>
  <si>
    <t>גיא אביב</t>
  </si>
  <si>
    <t>גיא בר</t>
  </si>
  <si>
    <t>גל גולני</t>
  </si>
  <si>
    <t>גל דלטיצקי</t>
  </si>
  <si>
    <t>גל לזר</t>
  </si>
  <si>
    <t>דבי אביב</t>
  </si>
  <si>
    <t>דבי בר</t>
  </si>
  <si>
    <t>דניאלה קליינהאוז</t>
  </si>
  <si>
    <t>דניאלה רביב</t>
  </si>
  <si>
    <t>הגר איבין</t>
  </si>
  <si>
    <t>הגר אלגזי</t>
  </si>
  <si>
    <t>הגר גואטה</t>
  </si>
  <si>
    <t>נגה אפרים</t>
  </si>
  <si>
    <t>נגה בר</t>
  </si>
  <si>
    <t>Simulators</t>
  </si>
  <si>
    <t>נגה רום</t>
  </si>
  <si>
    <t>Networking</t>
  </si>
  <si>
    <t>נוי ארגוב</t>
  </si>
  <si>
    <t>ASP.NET</t>
  </si>
  <si>
    <t>נוי סמל</t>
  </si>
  <si>
    <t>PHP+MySQL</t>
  </si>
  <si>
    <t>נוי פארן</t>
  </si>
  <si>
    <t>שער הדולר</t>
  </si>
  <si>
    <t>היקף עבודה</t>
  </si>
  <si>
    <t>ימי עבודה בחודש</t>
  </si>
  <si>
    <t>שעות עבודה ביום</t>
  </si>
  <si>
    <t>שכר ב-$ לשעת פיתוח</t>
  </si>
  <si>
    <t>שפת תכנות</t>
  </si>
  <si>
    <t>מערכת הפעלה</t>
  </si>
  <si>
    <t>מספר סידורי</t>
  </si>
  <si>
    <t>מספר חדרים</t>
  </si>
  <si>
    <t>קומה</t>
  </si>
  <si>
    <t>שטח (מ"ר)</t>
  </si>
  <si>
    <t>שנת בניה</t>
  </si>
  <si>
    <t>עלות מקורית</t>
  </si>
  <si>
    <t>שנת מכירה</t>
  </si>
  <si>
    <t xml:space="preserve">מחיר </t>
  </si>
  <si>
    <t>ראש פינה</t>
  </si>
  <si>
    <t>גליל</t>
  </si>
  <si>
    <t>מצפה רמון</t>
  </si>
  <si>
    <t>אילת</t>
  </si>
  <si>
    <t>כרמיאל</t>
  </si>
  <si>
    <t>צפת</t>
  </si>
  <si>
    <t>ראשון לציון</t>
  </si>
  <si>
    <t>דרישות מדיה</t>
  </si>
  <si>
    <t>ערוצי מדיה</t>
  </si>
  <si>
    <t>טלוויזיה</t>
  </si>
  <si>
    <t>אינטרנט</t>
  </si>
  <si>
    <t>דיוור ישיר</t>
  </si>
  <si>
    <t>עיתון</t>
  </si>
  <si>
    <t>גודל קהל היעד אליו יופנה הפרסום</t>
  </si>
  <si>
    <t>עלות לפרסום בודד ב-$</t>
  </si>
  <si>
    <t>מס' הפרסומים המינימאלי</t>
  </si>
  <si>
    <t>שיבטיח את אפקטיביות הקמפיין</t>
  </si>
  <si>
    <t>השקעות</t>
  </si>
  <si>
    <t>מס' הפרסומים בפועל</t>
  </si>
  <si>
    <t>סכום השקעה כולל ב-$</t>
  </si>
  <si>
    <t>מספר האנשים הכולל שייחשפו לפרסום</t>
  </si>
  <si>
    <t>קוד 
מוצר</t>
  </si>
  <si>
    <t>תאריך רכישה ראשון</t>
  </si>
  <si>
    <t>מחיר 
לק"ג</t>
  </si>
  <si>
    <t>קלוריות 
לק"ג</t>
  </si>
  <si>
    <t>מינרלים 
גרם לק"ג</t>
  </si>
  <si>
    <t>פחמימות 
גרם לק"ג</t>
  </si>
  <si>
    <t>שומן 
גרם לק"ג</t>
  </si>
  <si>
    <t>קוד ספק</t>
  </si>
  <si>
    <t>עונת 
זמינות</t>
  </si>
  <si>
    <t>אוכלוסיית יעד</t>
  </si>
  <si>
    <t>דרישות תזונתיות יומיות, מינימליות, לעופות</t>
  </si>
  <si>
    <t>C7</t>
  </si>
  <si>
    <t>אביב</t>
  </si>
  <si>
    <t>בקר</t>
  </si>
  <si>
    <t>מרכיב</t>
  </si>
  <si>
    <t>כמות</t>
  </si>
  <si>
    <t>יחידה</t>
  </si>
  <si>
    <t>B7</t>
  </si>
  <si>
    <t xml:space="preserve">קלוריות </t>
  </si>
  <si>
    <t>קלוריה</t>
  </si>
  <si>
    <t>E13</t>
  </si>
  <si>
    <t>דגים</t>
  </si>
  <si>
    <t xml:space="preserve">מינרלים </t>
  </si>
  <si>
    <t>גרם</t>
  </si>
  <si>
    <t>B3</t>
  </si>
  <si>
    <t xml:space="preserve">פחמימות </t>
  </si>
  <si>
    <t>D3</t>
  </si>
  <si>
    <t>כבשים</t>
  </si>
  <si>
    <t xml:space="preserve">שומן </t>
  </si>
  <si>
    <t>E6</t>
  </si>
  <si>
    <t>עופות</t>
  </si>
  <si>
    <t>B6</t>
  </si>
  <si>
    <t>A5</t>
  </si>
  <si>
    <t>עיזים</t>
  </si>
  <si>
    <t>E15</t>
  </si>
  <si>
    <t>E5</t>
  </si>
  <si>
    <t>E20</t>
  </si>
  <si>
    <t>E9</t>
  </si>
  <si>
    <t>חורף</t>
  </si>
  <si>
    <t>B8</t>
  </si>
  <si>
    <t>E14</t>
  </si>
  <si>
    <t>E16</t>
  </si>
  <si>
    <t>C4</t>
  </si>
  <si>
    <t>E2</t>
  </si>
  <si>
    <t>D2</t>
  </si>
  <si>
    <t>C1</t>
  </si>
  <si>
    <t>D4</t>
  </si>
  <si>
    <t>C2</t>
  </si>
  <si>
    <t>D10</t>
  </si>
  <si>
    <t>C6</t>
  </si>
  <si>
    <t>C5</t>
  </si>
  <si>
    <t>B2</t>
  </si>
  <si>
    <t>D9</t>
  </si>
  <si>
    <t>D1</t>
  </si>
  <si>
    <t>E19</t>
  </si>
  <si>
    <t>סתיו</t>
  </si>
  <si>
    <t>D7</t>
  </si>
  <si>
    <t>E7</t>
  </si>
  <si>
    <t>A1</t>
  </si>
  <si>
    <t>E11</t>
  </si>
  <si>
    <t>B4</t>
  </si>
  <si>
    <t>A4</t>
  </si>
  <si>
    <t>A3</t>
  </si>
  <si>
    <t>E12</t>
  </si>
  <si>
    <t>E3</t>
  </si>
  <si>
    <t>D5</t>
  </si>
  <si>
    <t>E18</t>
  </si>
  <si>
    <t>D6</t>
  </si>
  <si>
    <t>A6</t>
  </si>
  <si>
    <t>A2</t>
  </si>
  <si>
    <t>E1</t>
  </si>
  <si>
    <t>C3</t>
  </si>
  <si>
    <t xml:space="preserve">קיץ </t>
  </si>
  <si>
    <t>E10</t>
  </si>
  <si>
    <t>B5</t>
  </si>
  <si>
    <t>E8</t>
  </si>
  <si>
    <t>E17</t>
  </si>
  <si>
    <t>D8</t>
  </si>
  <si>
    <t>E4</t>
  </si>
  <si>
    <t>B1</t>
  </si>
  <si>
    <t>FMR</t>
  </si>
  <si>
    <t xml:space="preserve"> מחיר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</si>
</sst>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₪&quot;\ #,##0;[Red]&quot;₪&quot;\ \-#,##0"/>
    <numFmt numFmtId="8" formatCode="&quot;₪&quot;\ #,##0.00;[Red]&quot;₪&quot;\ \-#,##0.00"/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₪&quot;\ * #,##0_ ;_ &quot;₪&quot;\ * \-#,##0_ ;_ &quot;₪&quot;\ * &quot;-&quot;??_ ;_ @_ "/>
    <numFmt numFmtId="166" formatCode="0.0%"/>
    <numFmt numFmtId="167" formatCode="_-[$$-409]* #,##0.00_ ;_-[$$-409]* \-#,##0.00\ ;_-[$$-409]* &quot;-&quot;??_ ;_-@_ "/>
    <numFmt numFmtId="168" formatCode="_ [$₪-40D]\ * #,##0_ ;_ [$₪-40D]\ * \-#,##0_ ;_ [$₪-40D]\ * &quot;-&quot;??_ ;_ @_ "/>
    <numFmt numFmtId="169" formatCode="_-[$$-409]* #,##0_ ;_-[$$-409]* \-#,##0\ ;_-[$$-409]* &quot;-&quot;??_ ;_-@_ "/>
  </numFmts>
  <fonts count="34" x14ac:knownFonts="1"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  <charset val="177"/>
    </font>
    <font>
      <sz val="11"/>
      <color indexed="8"/>
      <name val="Arial"/>
      <family val="2"/>
      <charset val="177"/>
    </font>
    <font>
      <b/>
      <sz val="11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b/>
      <sz val="11"/>
      <color theme="0"/>
      <name val="Arial"/>
      <family val="2"/>
      <scheme val="minor"/>
    </font>
    <font>
      <b/>
      <u/>
      <sz val="14"/>
      <color rgb="FFC00000"/>
      <name val="David"/>
      <family val="2"/>
      <charset val="177"/>
    </font>
    <font>
      <b/>
      <sz val="12"/>
      <color rgb="FFFFFFFF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2"/>
      <color theme="0"/>
      <name val="David"/>
      <family val="2"/>
      <charset val="177"/>
    </font>
    <font>
      <b/>
      <sz val="12"/>
      <name val="David"/>
      <family val="2"/>
      <charset val="177"/>
    </font>
    <font>
      <b/>
      <sz val="11"/>
      <color theme="1"/>
      <name val="David"/>
      <family val="2"/>
      <charset val="177"/>
    </font>
    <font>
      <sz val="11"/>
      <color theme="1"/>
      <name val="David"/>
      <family val="2"/>
      <charset val="177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" fillId="26" borderId="1" applyNumberFormat="0" applyFont="0" applyAlignment="0" applyProtection="0"/>
    <xf numFmtId="0" fontId="6" fillId="27" borderId="2" applyNumberFormat="0" applyAlignment="0" applyProtection="0"/>
    <xf numFmtId="0" fontId="7" fillId="28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6" applyNumberFormat="0" applyFill="0" applyAlignment="0" applyProtection="0"/>
    <xf numFmtId="0" fontId="16" fillId="27" borderId="7" applyNumberFormat="0" applyAlignment="0" applyProtection="0"/>
    <xf numFmtId="0" fontId="17" fillId="30" borderId="2" applyNumberFormat="0" applyAlignment="0" applyProtection="0"/>
    <xf numFmtId="0" fontId="18" fillId="31" borderId="0" applyNumberFormat="0" applyBorder="0" applyAlignment="0" applyProtection="0"/>
    <xf numFmtId="0" fontId="19" fillId="32" borderId="8" applyNumberFormat="0" applyAlignment="0" applyProtection="0"/>
    <xf numFmtId="0" fontId="20" fillId="0" borderId="9" applyNumberFormat="0" applyFill="0" applyAlignment="0" applyProtection="0"/>
    <xf numFmtId="0" fontId="1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" fillId="26" borderId="1" applyNumberFormat="0" applyFont="0" applyAlignment="0" applyProtection="0"/>
    <xf numFmtId="0" fontId="6" fillId="27" borderId="2" applyNumberFormat="0" applyAlignment="0" applyProtection="0"/>
    <xf numFmtId="0" fontId="7" fillId="28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6" applyNumberFormat="0" applyFill="0" applyAlignment="0" applyProtection="0"/>
    <xf numFmtId="0" fontId="16" fillId="27" borderId="7" applyNumberFormat="0" applyAlignment="0" applyProtection="0"/>
    <xf numFmtId="0" fontId="17" fillId="30" borderId="2" applyNumberFormat="0" applyAlignment="0" applyProtection="0"/>
    <xf numFmtId="0" fontId="18" fillId="31" borderId="0" applyNumberFormat="0" applyBorder="0" applyAlignment="0" applyProtection="0"/>
    <xf numFmtId="0" fontId="19" fillId="32" borderId="8" applyNumberFormat="0" applyAlignment="0" applyProtection="0"/>
    <xf numFmtId="0" fontId="20" fillId="0" borderId="9" applyNumberFormat="0" applyFill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readingOrder="2"/>
    </xf>
    <xf numFmtId="14" fontId="0" fillId="0" borderId="0" xfId="0" applyNumberFormat="1" applyAlignment="1">
      <alignment readingOrder="2"/>
    </xf>
    <xf numFmtId="164" fontId="0" fillId="0" borderId="0" xfId="19" applyNumberFormat="1" applyFont="1" applyAlignment="1">
      <alignment readingOrder="2"/>
    </xf>
    <xf numFmtId="0" fontId="3" fillId="0" borderId="0" xfId="0" applyFont="1" applyAlignment="1">
      <alignment horizontal="center" wrapText="1" readingOrder="2"/>
    </xf>
    <xf numFmtId="0" fontId="0" fillId="0" borderId="0" xfId="0" applyFill="1" applyAlignment="1">
      <alignment readingOrder="2"/>
    </xf>
    <xf numFmtId="0" fontId="0" fillId="0" borderId="0" xfId="0" applyFill="1"/>
    <xf numFmtId="0" fontId="0" fillId="0" borderId="0" xfId="0" applyAlignment="1">
      <alignment horizontal="center"/>
    </xf>
    <xf numFmtId="44" fontId="0" fillId="0" borderId="0" xfId="20" applyFont="1" applyAlignment="1">
      <alignment horizontal="center"/>
    </xf>
    <xf numFmtId="44" fontId="0" fillId="0" borderId="0" xfId="20" applyFont="1"/>
    <xf numFmtId="164" fontId="0" fillId="0" borderId="0" xfId="0" applyNumberFormat="1"/>
    <xf numFmtId="0" fontId="0" fillId="33" borderId="0" xfId="0" applyFill="1"/>
    <xf numFmtId="0" fontId="23" fillId="34" borderId="0" xfId="0" applyFont="1" applyFill="1" applyAlignment="1">
      <alignment horizontal="center"/>
    </xf>
    <xf numFmtId="0" fontId="0" fillId="0" borderId="10" xfId="0" applyBorder="1" applyAlignment="1">
      <alignment horizontal="center"/>
    </xf>
    <xf numFmtId="44" fontId="0" fillId="0" borderId="10" xfId="20" applyFont="1" applyBorder="1"/>
    <xf numFmtId="0" fontId="24" fillId="0" borderId="10" xfId="0" applyFont="1" applyBorder="1" applyAlignment="1">
      <alignment horizontal="center"/>
    </xf>
    <xf numFmtId="165" fontId="0" fillId="0" borderId="0" xfId="20" applyNumberFormat="1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NumberFormat="1" applyBorder="1"/>
    <xf numFmtId="0" fontId="0" fillId="0" borderId="12" xfId="0" applyNumberFormat="1" applyBorder="1"/>
    <xf numFmtId="0" fontId="0" fillId="0" borderId="16" xfId="0" applyNumberFormat="1" applyBorder="1"/>
    <xf numFmtId="0" fontId="0" fillId="0" borderId="15" xfId="0" applyBorder="1"/>
    <xf numFmtId="165" fontId="0" fillId="0" borderId="0" xfId="0" applyNumberFormat="1"/>
    <xf numFmtId="165" fontId="0" fillId="33" borderId="0" xfId="0" applyNumberFormat="1" applyFill="1"/>
    <xf numFmtId="14" fontId="4" fillId="0" borderId="0" xfId="45" applyNumberFormat="1" applyAlignment="1">
      <alignment readingOrder="2"/>
    </xf>
    <xf numFmtId="0" fontId="25" fillId="0" borderId="0" xfId="0" applyFont="1" applyAlignment="1">
      <alignment horizontal="center" vertical="center" wrapText="1" readingOrder="2"/>
    </xf>
    <xf numFmtId="0" fontId="0" fillId="0" borderId="0" xfId="0" applyNumberFormat="1"/>
    <xf numFmtId="14" fontId="0" fillId="0" borderId="0" xfId="0" applyNumberFormat="1"/>
    <xf numFmtId="9" fontId="0" fillId="0" borderId="0" xfId="89" applyFont="1"/>
    <xf numFmtId="166" fontId="0" fillId="0" borderId="0" xfId="89" applyNumberFormat="1" applyFont="1"/>
    <xf numFmtId="10" fontId="0" fillId="0" borderId="0" xfId="89" applyNumberFormat="1" applyFont="1"/>
    <xf numFmtId="8" fontId="0" fillId="0" borderId="0" xfId="0" applyNumberFormat="1"/>
    <xf numFmtId="10" fontId="0" fillId="0" borderId="0" xfId="0" applyNumberFormat="1"/>
    <xf numFmtId="3" fontId="0" fillId="0" borderId="0" xfId="0" applyNumberFormat="1"/>
    <xf numFmtId="20" fontId="0" fillId="0" borderId="0" xfId="0" applyNumberFormat="1"/>
    <xf numFmtId="9" fontId="0" fillId="0" borderId="0" xfId="0" applyNumberFormat="1"/>
    <xf numFmtId="0" fontId="26" fillId="35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43" fontId="0" fillId="0" borderId="0" xfId="19" applyFont="1" applyBorder="1" applyAlignment="1">
      <alignment horizontal="center"/>
    </xf>
    <xf numFmtId="0" fontId="26" fillId="35" borderId="17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/>
    <xf numFmtId="0" fontId="24" fillId="0" borderId="0" xfId="0" applyFont="1" applyFill="1" applyBorder="1" applyAlignment="1">
      <alignment horizontal="center"/>
    </xf>
    <xf numFmtId="0" fontId="24" fillId="0" borderId="19" xfId="0" applyFont="1" applyFill="1" applyBorder="1" applyAlignment="1">
      <alignment horizontal="center"/>
    </xf>
    <xf numFmtId="167" fontId="0" fillId="0" borderId="0" xfId="0" applyNumberFormat="1" applyFill="1" applyBorder="1"/>
    <xf numFmtId="167" fontId="0" fillId="0" borderId="19" xfId="0" applyNumberFormat="1" applyFill="1" applyBorder="1"/>
    <xf numFmtId="0" fontId="24" fillId="0" borderId="21" xfId="0" applyFont="1" applyFill="1" applyBorder="1" applyAlignment="1">
      <alignment horizontal="center"/>
    </xf>
    <xf numFmtId="167" fontId="0" fillId="0" borderId="21" xfId="0" applyNumberFormat="1" applyFill="1" applyBorder="1"/>
    <xf numFmtId="167" fontId="0" fillId="0" borderId="22" xfId="0" applyNumberFormat="1" applyFill="1" applyBorder="1"/>
    <xf numFmtId="0" fontId="24" fillId="0" borderId="0" xfId="0" applyFont="1"/>
    <xf numFmtId="168" fontId="24" fillId="0" borderId="0" xfId="0" applyNumberFormat="1" applyFont="1"/>
    <xf numFmtId="168" fontId="0" fillId="0" borderId="0" xfId="0" applyNumberFormat="1"/>
    <xf numFmtId="1" fontId="0" fillId="0" borderId="0" xfId="0" applyNumberFormat="1"/>
    <xf numFmtId="0" fontId="27" fillId="0" borderId="0" xfId="0" applyFont="1"/>
    <xf numFmtId="0" fontId="1" fillId="0" borderId="23" xfId="0" applyFont="1" applyBorder="1" applyAlignment="1">
      <alignment horizontal="right" vertical="center" wrapText="1" readingOrder="2"/>
    </xf>
    <xf numFmtId="0" fontId="1" fillId="0" borderId="27" xfId="0" applyFont="1" applyBorder="1" applyAlignment="1">
      <alignment horizontal="right" vertical="center" wrapText="1" readingOrder="2"/>
    </xf>
    <xf numFmtId="0" fontId="29" fillId="36" borderId="27" xfId="0" applyFont="1" applyFill="1" applyBorder="1" applyAlignment="1">
      <alignment horizontal="center" vertical="center" wrapText="1" readingOrder="2"/>
    </xf>
    <xf numFmtId="0" fontId="29" fillId="36" borderId="24" xfId="0" applyFont="1" applyFill="1" applyBorder="1" applyAlignment="1">
      <alignment horizontal="center" vertical="center" wrapText="1" readingOrder="2"/>
    </xf>
    <xf numFmtId="0" fontId="29" fillId="36" borderId="28" xfId="0" applyFont="1" applyFill="1" applyBorder="1" applyAlignment="1">
      <alignment horizontal="center" vertical="center" wrapText="1" readingOrder="2"/>
    </xf>
    <xf numFmtId="0" fontId="28" fillId="37" borderId="29" xfId="0" applyFont="1" applyFill="1" applyBorder="1" applyAlignment="1">
      <alignment horizontal="center" vertical="center" wrapText="1" readingOrder="2"/>
    </xf>
    <xf numFmtId="3" fontId="1" fillId="0" borderId="27" xfId="0" applyNumberFormat="1" applyFont="1" applyBorder="1" applyAlignment="1">
      <alignment horizontal="center" vertical="center" wrapText="1" readingOrder="2"/>
    </xf>
    <xf numFmtId="3" fontId="1" fillId="0" borderId="30" xfId="0" applyNumberFormat="1" applyFont="1" applyBorder="1" applyAlignment="1">
      <alignment horizontal="center" vertical="center" wrapText="1" readingOrder="2"/>
    </xf>
    <xf numFmtId="167" fontId="1" fillId="0" borderId="27" xfId="0" applyNumberFormat="1" applyFont="1" applyBorder="1" applyAlignment="1">
      <alignment horizontal="center" vertical="center" wrapText="1" readingOrder="2"/>
    </xf>
    <xf numFmtId="167" fontId="1" fillId="0" borderId="30" xfId="0" applyNumberFormat="1" applyFont="1" applyBorder="1" applyAlignment="1">
      <alignment horizontal="center" vertical="center" wrapText="1" readingOrder="2"/>
    </xf>
    <xf numFmtId="0" fontId="28" fillId="37" borderId="31" xfId="0" applyFont="1" applyFill="1" applyBorder="1" applyAlignment="1">
      <alignment horizontal="center" vertical="center" wrapText="1" readingOrder="2"/>
    </xf>
    <xf numFmtId="0" fontId="31" fillId="36" borderId="37" xfId="0" applyFont="1" applyFill="1" applyBorder="1" applyAlignment="1">
      <alignment horizontal="center" vertical="center" wrapText="1" readingOrder="2"/>
    </xf>
    <xf numFmtId="0" fontId="31" fillId="36" borderId="38" xfId="0" applyFont="1" applyFill="1" applyBorder="1" applyAlignment="1">
      <alignment horizontal="center" vertical="center" wrapText="1" readingOrder="2"/>
    </xf>
    <xf numFmtId="0" fontId="31" fillId="36" borderId="39" xfId="0" applyFont="1" applyFill="1" applyBorder="1" applyAlignment="1">
      <alignment horizontal="center" vertical="center" wrapText="1" readingOrder="2"/>
    </xf>
    <xf numFmtId="0" fontId="30" fillId="35" borderId="40" xfId="0" applyFont="1" applyFill="1" applyBorder="1" applyAlignment="1">
      <alignment horizontal="center" vertical="center" wrapText="1" readingOrder="2"/>
    </xf>
    <xf numFmtId="0" fontId="32" fillId="0" borderId="41" xfId="0" applyNumberFormat="1" applyFont="1" applyFill="1" applyBorder="1" applyAlignment="1">
      <alignment horizontal="center"/>
    </xf>
    <xf numFmtId="0" fontId="32" fillId="0" borderId="42" xfId="0" applyNumberFormat="1" applyFont="1" applyFill="1" applyBorder="1" applyAlignment="1">
      <alignment horizontal="center"/>
    </xf>
    <xf numFmtId="0" fontId="32" fillId="0" borderId="43" xfId="0" applyNumberFormat="1" applyFont="1" applyFill="1" applyBorder="1" applyAlignment="1">
      <alignment horizontal="center"/>
    </xf>
    <xf numFmtId="0" fontId="30" fillId="35" borderId="44" xfId="0" applyFont="1" applyFill="1" applyBorder="1" applyAlignment="1">
      <alignment horizontal="center" vertical="center" wrapText="1" readingOrder="2"/>
    </xf>
    <xf numFmtId="169" fontId="33" fillId="0" borderId="45" xfId="0" applyNumberFormat="1" applyFont="1" applyFill="1" applyBorder="1" applyAlignment="1">
      <alignment horizontal="center"/>
    </xf>
    <xf numFmtId="169" fontId="33" fillId="0" borderId="10" xfId="0" applyNumberFormat="1" applyFont="1" applyFill="1" applyBorder="1" applyAlignment="1">
      <alignment horizontal="center"/>
    </xf>
    <xf numFmtId="169" fontId="33" fillId="0" borderId="46" xfId="0" applyNumberFormat="1" applyFont="1" applyFill="1" applyBorder="1" applyAlignment="1">
      <alignment horizontal="center"/>
    </xf>
    <xf numFmtId="0" fontId="30" fillId="35" borderId="47" xfId="0" applyFont="1" applyFill="1" applyBorder="1" applyAlignment="1">
      <alignment horizontal="center" vertical="center" wrapText="1" readingOrder="2"/>
    </xf>
    <xf numFmtId="164" fontId="33" fillId="0" borderId="37" xfId="19" applyNumberFormat="1" applyFont="1" applyFill="1" applyBorder="1" applyAlignment="1">
      <alignment horizontal="center"/>
    </xf>
    <xf numFmtId="164" fontId="33" fillId="0" borderId="38" xfId="19" applyNumberFormat="1" applyFont="1" applyFill="1" applyBorder="1" applyAlignment="1">
      <alignment horizontal="center"/>
    </xf>
    <xf numFmtId="164" fontId="33" fillId="0" borderId="39" xfId="19" applyNumberFormat="1" applyFont="1" applyFill="1" applyBorder="1" applyAlignment="1">
      <alignment horizontal="center"/>
    </xf>
    <xf numFmtId="0" fontId="24" fillId="0" borderId="21" xfId="0" applyFont="1" applyBorder="1" applyAlignment="1">
      <alignment horizontal="center" vertical="center" wrapText="1"/>
    </xf>
    <xf numFmtId="164" fontId="24" fillId="0" borderId="21" xfId="19" applyNumberFormat="1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20" applyNumberFormat="1" applyFont="1"/>
    <xf numFmtId="164" fontId="0" fillId="0" borderId="0" xfId="19" applyNumberFormat="1" applyFont="1"/>
    <xf numFmtId="0" fontId="32" fillId="0" borderId="10" xfId="0" applyFont="1" applyBorder="1"/>
    <xf numFmtId="164" fontId="33" fillId="0" borderId="10" xfId="19" applyNumberFormat="1" applyFont="1" applyBorder="1" applyAlignment="1">
      <alignment horizontal="right" wrapText="1"/>
    </xf>
    <xf numFmtId="0" fontId="33" fillId="0" borderId="10" xfId="0" applyFont="1" applyBorder="1"/>
    <xf numFmtId="0" fontId="33" fillId="0" borderId="10" xfId="0" applyFont="1" applyBorder="1" applyAlignment="1">
      <alignment wrapText="1"/>
    </xf>
    <xf numFmtId="0" fontId="0" fillId="38" borderId="0" xfId="0" applyFill="1" applyAlignment="1">
      <alignment horizontal="center" vertical="center"/>
    </xf>
    <xf numFmtId="14" fontId="0" fillId="38" borderId="0" xfId="0" applyNumberFormat="1" applyFill="1"/>
    <xf numFmtId="167" fontId="0" fillId="38" borderId="0" xfId="20" applyNumberFormat="1" applyFont="1" applyFill="1"/>
    <xf numFmtId="164" fontId="0" fillId="38" borderId="0" xfId="19" applyNumberFormat="1" applyFont="1" applyFill="1"/>
    <xf numFmtId="0" fontId="0" fillId="38" borderId="0" xfId="0" applyFill="1"/>
    <xf numFmtId="6" fontId="0" fillId="0" borderId="0" xfId="0" applyNumberFormat="1"/>
    <xf numFmtId="0" fontId="26" fillId="35" borderId="17" xfId="0" applyFont="1" applyFill="1" applyBorder="1" applyAlignment="1">
      <alignment horizontal="center"/>
    </xf>
    <xf numFmtId="0" fontId="26" fillId="35" borderId="10" xfId="0" applyFont="1" applyFill="1" applyBorder="1" applyAlignment="1">
      <alignment horizontal="center"/>
    </xf>
    <xf numFmtId="0" fontId="24" fillId="36" borderId="18" xfId="0" applyFont="1" applyFill="1" applyBorder="1" applyAlignment="1">
      <alignment horizontal="center"/>
    </xf>
    <xf numFmtId="0" fontId="24" fillId="36" borderId="0" xfId="0" applyFont="1" applyFill="1" applyBorder="1" applyAlignment="1">
      <alignment horizontal="center"/>
    </xf>
    <xf numFmtId="0" fontId="24" fillId="36" borderId="19" xfId="0" applyFont="1" applyFill="1" applyBorder="1" applyAlignment="1">
      <alignment horizontal="center"/>
    </xf>
    <xf numFmtId="0" fontId="24" fillId="36" borderId="18" xfId="0" applyFont="1" applyFill="1" applyBorder="1" applyAlignment="1">
      <alignment horizontal="center" vertical="center" wrapText="1"/>
    </xf>
    <xf numFmtId="0" fontId="24" fillId="36" borderId="20" xfId="0" applyFont="1" applyFill="1" applyBorder="1" applyAlignment="1">
      <alignment horizontal="center" vertical="center" wrapText="1"/>
    </xf>
    <xf numFmtId="0" fontId="30" fillId="35" borderId="34" xfId="0" applyFont="1" applyFill="1" applyBorder="1" applyAlignment="1">
      <alignment horizontal="center" vertical="center" wrapText="1" readingOrder="2"/>
    </xf>
    <xf numFmtId="0" fontId="30" fillId="35" borderId="35" xfId="0" applyFont="1" applyFill="1" applyBorder="1" applyAlignment="1">
      <alignment horizontal="center" vertical="center" wrapText="1" readingOrder="2"/>
    </xf>
    <xf numFmtId="0" fontId="30" fillId="35" borderId="36" xfId="0" applyFont="1" applyFill="1" applyBorder="1" applyAlignment="1">
      <alignment horizontal="center" vertical="center" wrapText="1" readingOrder="2"/>
    </xf>
    <xf numFmtId="0" fontId="28" fillId="37" borderId="24" xfId="0" applyFont="1" applyFill="1" applyBorder="1" applyAlignment="1">
      <alignment horizontal="center" vertical="center" wrapText="1" readingOrder="2"/>
    </xf>
    <xf numFmtId="0" fontId="28" fillId="37" borderId="25" xfId="0" applyFont="1" applyFill="1" applyBorder="1" applyAlignment="1">
      <alignment horizontal="center" vertical="center" wrapText="1" readingOrder="2"/>
    </xf>
    <xf numFmtId="0" fontId="28" fillId="37" borderId="26" xfId="0" applyFont="1" applyFill="1" applyBorder="1" applyAlignment="1">
      <alignment horizontal="center" vertical="center" wrapText="1" readingOrder="2"/>
    </xf>
    <xf numFmtId="0" fontId="1" fillId="0" borderId="32" xfId="0" applyFont="1" applyBorder="1" applyAlignment="1">
      <alignment horizontal="center" vertical="center" wrapText="1" readingOrder="2"/>
    </xf>
    <xf numFmtId="0" fontId="1" fillId="0" borderId="29" xfId="0" applyFont="1" applyBorder="1" applyAlignment="1">
      <alignment horizontal="center" vertical="center" wrapText="1" readingOrder="2"/>
    </xf>
    <xf numFmtId="0" fontId="1" fillId="0" borderId="33" xfId="0" applyFont="1" applyBorder="1" applyAlignment="1">
      <alignment horizontal="center" vertical="center" wrapText="1" readingOrder="2"/>
    </xf>
    <xf numFmtId="0" fontId="1" fillId="0" borderId="30" xfId="0" applyFont="1" applyBorder="1" applyAlignment="1">
      <alignment horizontal="center" vertical="center" wrapText="1" readingOrder="2"/>
    </xf>
    <xf numFmtId="0" fontId="32" fillId="0" borderId="10" xfId="0" applyFont="1" applyBorder="1" applyAlignment="1">
      <alignment horizontal="center" wrapText="1"/>
    </xf>
  </cellXfs>
  <cellStyles count="90">
    <cellStyle name="20% - הדגשה1" xfId="1" builtinId="30" customBuiltin="1"/>
    <cellStyle name="20% - הדגשה1 2" xfId="46"/>
    <cellStyle name="20% - הדגשה2" xfId="2" builtinId="34" customBuiltin="1"/>
    <cellStyle name="20% - הדגשה2 2" xfId="47"/>
    <cellStyle name="20% - הדגשה3" xfId="3" builtinId="38" customBuiltin="1"/>
    <cellStyle name="20% - הדגשה3 2" xfId="48"/>
    <cellStyle name="20% - הדגשה4" xfId="4" builtinId="42" customBuiltin="1"/>
    <cellStyle name="20% - הדגשה4 2" xfId="49"/>
    <cellStyle name="20% - הדגשה5" xfId="5" builtinId="46" customBuiltin="1"/>
    <cellStyle name="20% - הדגשה5 2" xfId="50"/>
    <cellStyle name="20% - הדגשה6" xfId="6" builtinId="50" customBuiltin="1"/>
    <cellStyle name="20% - הדגשה6 2" xfId="51"/>
    <cellStyle name="40% - הדגשה1" xfId="7" builtinId="31" customBuiltin="1"/>
    <cellStyle name="40% - הדגשה1 2" xfId="52"/>
    <cellStyle name="40% - הדגשה2" xfId="8" builtinId="35" customBuiltin="1"/>
    <cellStyle name="40% - הדגשה2 2" xfId="53"/>
    <cellStyle name="40% - הדגשה3" xfId="9" builtinId="39" customBuiltin="1"/>
    <cellStyle name="40% - הדגשה3 2" xfId="54"/>
    <cellStyle name="40% - הדגשה4" xfId="10" builtinId="43" customBuiltin="1"/>
    <cellStyle name="40% - הדגשה4 2" xfId="55"/>
    <cellStyle name="40% - הדגשה5" xfId="11" builtinId="47" customBuiltin="1"/>
    <cellStyle name="40% - הדגשה5 2" xfId="56"/>
    <cellStyle name="40% - הדגשה6" xfId="12" builtinId="51" customBuiltin="1"/>
    <cellStyle name="40% - הדגשה6 2" xfId="57"/>
    <cellStyle name="60% - הדגשה1" xfId="13" builtinId="32" customBuiltin="1"/>
    <cellStyle name="60% - הדגשה1 2" xfId="58"/>
    <cellStyle name="60% - הדגשה2" xfId="14" builtinId="36" customBuiltin="1"/>
    <cellStyle name="60% - הדגשה2 2" xfId="59"/>
    <cellStyle name="60% - הדגשה3" xfId="15" builtinId="40" customBuiltin="1"/>
    <cellStyle name="60% - הדגשה3 2" xfId="60"/>
    <cellStyle name="60% - הדגשה4" xfId="16" builtinId="44" customBuiltin="1"/>
    <cellStyle name="60% - הדגשה4 2" xfId="61"/>
    <cellStyle name="60% - הדגשה5" xfId="17" builtinId="48" customBuiltin="1"/>
    <cellStyle name="60% - הדגשה5 2" xfId="62"/>
    <cellStyle name="60% - הדגשה6" xfId="18" builtinId="52" customBuiltin="1"/>
    <cellStyle name="60% - הדגשה6 2" xfId="63"/>
    <cellStyle name="Comma" xfId="19" builtinId="3"/>
    <cellStyle name="Comma 2" xfId="64"/>
    <cellStyle name="Currency" xfId="20" builtinId="4"/>
    <cellStyle name="Currency 2" xfId="65"/>
    <cellStyle name="Normal" xfId="0" builtinId="0"/>
    <cellStyle name="Normal 2" xfId="45"/>
    <cellStyle name="Normal 3" xfId="44"/>
    <cellStyle name="Percent" xfId="89" builtinId="5"/>
    <cellStyle name="Percent 2" xfId="88"/>
    <cellStyle name="הדגשה1" xfId="21" builtinId="29" customBuiltin="1"/>
    <cellStyle name="הדגשה1 2" xfId="66"/>
    <cellStyle name="הדגשה2" xfId="22" builtinId="33" customBuiltin="1"/>
    <cellStyle name="הדגשה2 2" xfId="67"/>
    <cellStyle name="הדגשה3" xfId="23" builtinId="37" customBuiltin="1"/>
    <cellStyle name="הדגשה3 2" xfId="68"/>
    <cellStyle name="הדגשה4" xfId="24" builtinId="41" customBuiltin="1"/>
    <cellStyle name="הדגשה4 2" xfId="69"/>
    <cellStyle name="הדגשה5" xfId="25" builtinId="45" customBuiltin="1"/>
    <cellStyle name="הדגשה5 2" xfId="70"/>
    <cellStyle name="הדגשה6" xfId="26" builtinId="49" customBuiltin="1"/>
    <cellStyle name="הדגשה6 2" xfId="71"/>
    <cellStyle name="הערה" xfId="27" builtinId="10" customBuiltin="1"/>
    <cellStyle name="הערה 2" xfId="72"/>
    <cellStyle name="חישוב" xfId="28" builtinId="22" customBuiltin="1"/>
    <cellStyle name="חישוב 2" xfId="73"/>
    <cellStyle name="טוב" xfId="29" builtinId="26" customBuiltin="1"/>
    <cellStyle name="טוב 2" xfId="74"/>
    <cellStyle name="טקסט אזהרה" xfId="30" builtinId="11" customBuiltin="1"/>
    <cellStyle name="טקסט אזהרה 2" xfId="75"/>
    <cellStyle name="טקסט הסברי" xfId="31" builtinId="53" customBuiltin="1"/>
    <cellStyle name="טקסט הסברי 2" xfId="76"/>
    <cellStyle name="כותרת" xfId="32" builtinId="15" customBuiltin="1"/>
    <cellStyle name="כותרת 1" xfId="33" builtinId="16" customBuiltin="1"/>
    <cellStyle name="כותרת 1 2" xfId="77"/>
    <cellStyle name="כותרת 2" xfId="34" builtinId="17" customBuiltin="1"/>
    <cellStyle name="כותרת 2 2" xfId="78"/>
    <cellStyle name="כותרת 3" xfId="35" builtinId="18" customBuiltin="1"/>
    <cellStyle name="כותרת 3 2" xfId="79"/>
    <cellStyle name="כותרת 4" xfId="36" builtinId="19" customBuiltin="1"/>
    <cellStyle name="כותרת 4 2" xfId="80"/>
    <cellStyle name="ניטראלי" xfId="37" builtinId="28" customBuiltin="1"/>
    <cellStyle name="ניטראלי 2" xfId="81"/>
    <cellStyle name="סה&quot;כ" xfId="38" builtinId="25" customBuiltin="1"/>
    <cellStyle name="סה&quot;כ 2" xfId="82"/>
    <cellStyle name="פלט" xfId="39" builtinId="21" customBuiltin="1"/>
    <cellStyle name="פלט 2" xfId="83"/>
    <cellStyle name="קלט" xfId="40" builtinId="20" customBuiltin="1"/>
    <cellStyle name="קלט 2" xfId="84"/>
    <cellStyle name="רע" xfId="41" builtinId="27" customBuiltin="1"/>
    <cellStyle name="רע 2" xfId="85"/>
    <cellStyle name="תא מסומן" xfId="42" builtinId="23" customBuiltin="1"/>
    <cellStyle name="תא מסומן 2" xfId="86"/>
    <cellStyle name="תא מקושר" xfId="43" builtinId="24" customBuiltin="1"/>
    <cellStyle name="תא מקושר 2" xfId="8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0204.526512847224" createdVersion="1" refreshedVersion="3" recordCount="57" upgradeOnRefresh="1">
  <cacheSource type="worksheet">
    <worksheetSource ref="A1:G16" sheet="חברות"/>
  </cacheSource>
  <cacheFields count="15">
    <cacheField name="מספר תאגיד" numFmtId="0">
      <sharedItems containsSemiMixedTypes="0" containsString="0" containsNumber="1" containsInteger="1" minValue="510007800" maxValue="520044488"/>
    </cacheField>
    <cacheField name="שם החברה" numFmtId="0">
      <sharedItems/>
    </cacheField>
    <cacheField name="ענף" numFmtId="0">
      <sharedItems/>
    </cacheField>
    <cacheField name="עיר" numFmtId="0">
      <sharedItems/>
    </cacheField>
    <cacheField name="תאריך רישום לבורסה" numFmtId="14">
      <sharedItems containsSemiMixedTypes="0" containsNonDate="0" containsDate="1" containsString="0" minDate="1991-08-06T00:00:00" maxDate="2008-07-17T00:00:00"/>
    </cacheField>
    <cacheField name="מספר מנפיק" numFmtId="0">
      <sharedItems containsSemiMixedTypes="0" containsString="0" containsNumber="1" containsInteger="1" minValue="68" maxValue="2230"/>
    </cacheField>
    <cacheField name="מספר מניות מונפקות" numFmtId="164">
      <sharedItems containsSemiMixedTypes="0" containsString="0" containsNumber="1" containsInteger="1" minValue="1000000" maxValue="5000000"/>
    </cacheField>
    <cacheField name="שווי שוק בש&quot;ח" numFmtId="164">
      <sharedItems containsSemiMixedTypes="0" containsString="0" containsNumber="1" containsInteger="1" minValue="10000000" maxValue="50000000"/>
    </cacheField>
    <cacheField name="שווי שוק (ממוצע מחיר למניה)" numFmtId="44">
      <sharedItems containsSemiMixedTypes="0" containsString="0" containsNumber="1" minValue="2.4" maxValue="48"/>
    </cacheField>
    <cacheField name="שם החברה2" numFmtId="0">
      <sharedItems/>
    </cacheField>
    <cacheField name="עיר2" numFmtId="0">
      <sharedItems/>
    </cacheField>
    <cacheField name="עמודה ריקה" numFmtId="0">
      <sharedItems containsNonDate="0" containsString="0" containsBlank="1"/>
    </cacheField>
    <cacheField name="סכום המענק" numFmtId="165">
      <sharedItems containsSemiMixedTypes="0" containsString="0" containsNumber="1" containsInteger="1" minValue="0" maxValue="5000000"/>
    </cacheField>
    <cacheField name="שאלה 3" numFmtId="0">
      <sharedItems containsNonDate="0" containsString="0" containsBlank="1"/>
    </cacheField>
    <cacheField name="רבעון רישום לבורסה" numFmtId="0">
      <sharedItems containsSemiMixedTypes="0" containsString="0" containsNumber="1" containsInteger="1" minValue="1" maxValue="4" count="4">
        <n v="2"/>
        <n v="4"/>
        <n v="3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7">
  <r>
    <n v="510007800"/>
    <s v="ארד"/>
    <s v="תעשיה"/>
    <s v="תל אביב"/>
    <d v="2003-05-21T00:00:00"/>
    <n v="1219"/>
    <n v="5000000"/>
    <n v="26000000"/>
    <n v="5.2"/>
    <s v="ארד"/>
    <s v="תל אביב"/>
    <m/>
    <n v="1000000"/>
    <m/>
    <x v="0"/>
  </r>
  <r>
    <n v="510119068"/>
    <s v="אבגול"/>
    <s v="תעשיה"/>
    <s v="תל אביב"/>
    <d v="2002-11-25T00:00:00"/>
    <n v="1390"/>
    <n v="2200000"/>
    <n v="32000000"/>
    <n v="14.545454545454545"/>
    <s v="אבגול"/>
    <s v="תל אביב"/>
    <m/>
    <n v="0"/>
    <m/>
    <x v="1"/>
  </r>
  <r>
    <n v="510291750"/>
    <s v="בי ג'י איי"/>
    <s v="תעשיה"/>
    <s v="תל אביב"/>
    <d v="2007-11-05T00:00:00"/>
    <n v="1238"/>
    <n v="4400000"/>
    <n v="16000000"/>
    <n v="3.6363636363636362"/>
    <s v="בי ג'י איי"/>
    <s v="תל אביב"/>
    <m/>
    <n v="1000000"/>
    <m/>
    <x v="1"/>
  </r>
  <r>
    <n v="510637614"/>
    <s v="ויסוניק"/>
    <s v="תעשיה"/>
    <s v="תל אביב"/>
    <d v="1991-12-25T00:00:00"/>
    <n v="2208"/>
    <n v="1000000"/>
    <n v="24000000"/>
    <n v="24"/>
    <s v="ויסוניק"/>
    <s v="תל אביב"/>
    <m/>
    <n v="0"/>
    <m/>
    <x v="1"/>
  </r>
  <r>
    <n v="510844913"/>
    <s v="רוטקס"/>
    <s v="תעשיה"/>
    <s v="כפר סבא"/>
    <d v="1998-04-13T00:00:00"/>
    <n v="1440"/>
    <n v="2400000"/>
    <n v="38000000"/>
    <n v="15.833333333333334"/>
    <s v="רוטקס"/>
    <s v="כפר סבא"/>
    <m/>
    <n v="1200000"/>
    <m/>
    <x v="0"/>
  </r>
  <r>
    <n v="511235434"/>
    <s v="קמטק"/>
    <s v="תעשיה"/>
    <s v="מגדל העמק"/>
    <d v="1998-07-02T00:00:00"/>
    <n v="2174"/>
    <n v="1600000"/>
    <n v="18000000"/>
    <n v="11.25"/>
    <s v="קמטק"/>
    <s v="מגדל העמק"/>
    <m/>
    <n v="1200000"/>
    <m/>
    <x v="2"/>
  </r>
  <r>
    <n v="511297541"/>
    <s v="אלספק"/>
    <s v="תעשיה"/>
    <s v="קיסריה"/>
    <d v="2008-03-25T00:00:00"/>
    <n v="1194"/>
    <n v="5000000"/>
    <n v="34000000"/>
    <n v="6.8"/>
    <s v="אלספק"/>
    <s v="קיסריה"/>
    <m/>
    <n v="5000000"/>
    <m/>
    <x v="3"/>
  </r>
  <r>
    <n v="511316903"/>
    <s v="כרמל אולפינים"/>
    <s v="תעשיה"/>
    <s v="חיפה"/>
    <d v="1996-08-06T00:00:00"/>
    <n v="1472"/>
    <n v="3800000"/>
    <n v="40000000"/>
    <n v="10.526315789473685"/>
    <s v="כרמל אולפינים"/>
    <s v="חיפה"/>
    <m/>
    <n v="2850000"/>
    <m/>
    <x v="2"/>
  </r>
  <r>
    <n v="511416612"/>
    <s v="סינאל תעשיות"/>
    <s v="תעשיה"/>
    <s v="יוקנעם"/>
    <d v="2005-01-10T00:00:00"/>
    <n v="1115"/>
    <n v="4600000"/>
    <n v="44000000"/>
    <n v="9.5652173913043477"/>
    <s v="סינאל תעשיות"/>
    <s v="יוקנעם"/>
    <m/>
    <n v="4600000"/>
    <m/>
    <x v="3"/>
  </r>
  <r>
    <n v="511524605"/>
    <s v="קמהדע"/>
    <s v="תעשיה"/>
    <s v="נס ציונה"/>
    <d v="2005-07-18T00:00:00"/>
    <n v="1267"/>
    <n v="4800000"/>
    <n v="42000000"/>
    <n v="8.75"/>
    <s v="קמהדע"/>
    <s v="נס ציונה"/>
    <m/>
    <n v="4800000"/>
    <m/>
    <x v="2"/>
  </r>
  <r>
    <n v="511527202"/>
    <s v="מיטרוניקס"/>
    <s v="תעשיה"/>
    <s v="קיבוץ יזרעאל"/>
    <d v="1997-03-03T00:00:00"/>
    <n v="1212"/>
    <n v="4600000"/>
    <n v="40000000"/>
    <n v="8.695652173913043"/>
    <s v="מיטרוניקס"/>
    <s v="קיבוץ יזרעאל"/>
    <m/>
    <n v="4600000"/>
    <m/>
    <x v="3"/>
  </r>
  <r>
    <n v="511651812"/>
    <s v="רדויז'ן"/>
    <s v="תעשיה"/>
    <s v="תל אביב"/>
    <d v="1999-01-20T00:00:00"/>
    <n v="2172"/>
    <n v="2200000"/>
    <n v="44000000"/>
    <n v="20"/>
    <s v="רדויז'ן"/>
    <s v="תל אביב"/>
    <m/>
    <n v="0"/>
    <m/>
    <x v="3"/>
  </r>
  <r>
    <n v="511661373"/>
    <s v="אזימוט טכנו"/>
    <s v="תעשיה"/>
    <s v="רעננה"/>
    <d v="1991-08-06T00:00:00"/>
    <n v="1118"/>
    <n v="2200000"/>
    <n v="28000000"/>
    <n v="12.727272727272727"/>
    <s v="אזימוט טכנו"/>
    <s v="רעננה"/>
    <m/>
    <n v="1650000"/>
    <m/>
    <x v="2"/>
  </r>
  <r>
    <n v="511722316"/>
    <s v="אלווריון"/>
    <s v="תעשיה"/>
    <s v="תל אביב"/>
    <d v="2004-04-13T00:00:00"/>
    <n v="2173"/>
    <n v="4800000"/>
    <n v="32000000"/>
    <n v="6.666666666666667"/>
    <s v="אלווריון"/>
    <s v="תל אביב"/>
    <m/>
    <n v="1000000"/>
    <m/>
    <x v="0"/>
  </r>
  <r>
    <n v="511779639"/>
    <s v="קומפיוגן"/>
    <s v="תעשיה"/>
    <s v="תל אביב"/>
    <d v="1997-09-29T00:00:00"/>
    <n v="2188"/>
    <n v="3800000"/>
    <n v="12000000"/>
    <n v="3.1578947368421053"/>
    <s v="קומפיוגן"/>
    <s v="תל אביב"/>
    <m/>
    <n v="1000000"/>
    <m/>
    <x v="2"/>
  </r>
  <r>
    <n v="511799835"/>
    <s v="די פארם"/>
    <s v="תעשיה"/>
    <s v="נס ציונה"/>
    <d v="2005-02-19T00:00:00"/>
    <n v="2230"/>
    <n v="1600000"/>
    <n v="38000000"/>
    <n v="23.75"/>
    <s v="די פארם"/>
    <s v="נס ציונה"/>
    <m/>
    <n v="400000"/>
    <m/>
    <x v="3"/>
  </r>
  <r>
    <n v="511799983"/>
    <s v="טלכור טלקום"/>
    <s v="תעשיה"/>
    <s v="נתניה"/>
    <d v="2003-10-22T00:00:00"/>
    <n v="1098"/>
    <n v="3800000"/>
    <n v="48000000"/>
    <n v="12.631578947368421"/>
    <s v="טלכור טלקום"/>
    <s v="נתניה"/>
    <m/>
    <n v="2850000"/>
    <m/>
    <x v="1"/>
  </r>
  <r>
    <n v="511812463"/>
    <s v="נובה"/>
    <s v="תעשיה"/>
    <s v="רחובות"/>
    <d v="2001-10-20T00:00:00"/>
    <n v="2177"/>
    <n v="5000000"/>
    <n v="32000000"/>
    <n v="6.4"/>
    <s v="נובה"/>
    <s v="רחובות"/>
    <m/>
    <n v="5000000"/>
    <m/>
    <x v="1"/>
  </r>
  <r>
    <n v="511870891"/>
    <s v="תדיר גן"/>
    <s v="תעשיה"/>
    <s v="עפולה"/>
    <d v="2001-06-03T00:00:00"/>
    <n v="1185"/>
    <n v="2800000"/>
    <n v="20000000"/>
    <n v="7.1428571428571432"/>
    <s v="תדיר גן"/>
    <s v="עפולה"/>
    <m/>
    <n v="2800000"/>
    <m/>
    <x v="0"/>
  </r>
  <r>
    <n v="511888356"/>
    <s v="פיסיבי טכנ"/>
    <s v="תעשיה"/>
    <s v="מגדל העמק"/>
    <d v="1992-02-19T00:00:00"/>
    <n v="1221"/>
    <n v="2600000"/>
    <n v="10000000"/>
    <n v="3.8461538461538463"/>
    <s v="פיסיבי טכנ"/>
    <s v="מגדל העמק"/>
    <m/>
    <n v="2600000"/>
    <m/>
    <x v="3"/>
  </r>
  <r>
    <n v="511896540"/>
    <s v="קווליטאו"/>
    <s v="תעשיה"/>
    <s v="נס ציונה"/>
    <d v="1994-07-29T00:00:00"/>
    <n v="1093"/>
    <n v="3200000"/>
    <n v="22000000"/>
    <n v="6.875"/>
    <s v="קווליטאו"/>
    <s v="נס ציונה"/>
    <m/>
    <n v="3200000"/>
    <m/>
    <x v="2"/>
  </r>
  <r>
    <n v="511898835"/>
    <s v="כלל ביוטכנו"/>
    <s v="תעשיה"/>
    <s v="תל אביב"/>
    <d v="1999-05-18T00:00:00"/>
    <n v="1447"/>
    <n v="5000000"/>
    <n v="50000000"/>
    <n v="10"/>
    <s v="כלל ביוטכנו"/>
    <s v="תל אביב"/>
    <m/>
    <n v="1000000"/>
    <m/>
    <x v="0"/>
  </r>
  <r>
    <n v="511957870"/>
    <s v="אי.אם.אס."/>
    <s v="תעשיה"/>
    <s v="ערד"/>
    <d v="1997-02-27T00:00:00"/>
    <n v="1120"/>
    <n v="4600000"/>
    <n v="24000000"/>
    <n v="5.2173913043478262"/>
    <s v="אי.אם.אס."/>
    <s v="ערד"/>
    <m/>
    <n v="4600000"/>
    <m/>
    <x v="3"/>
  </r>
  <r>
    <n v="512022153"/>
    <s v="כן פייט ביופרמה"/>
    <s v="תעשיה"/>
    <s v="פתח תקוה"/>
    <d v="2005-06-04T00:00:00"/>
    <n v="1272"/>
    <n v="2600000"/>
    <n v="50000000"/>
    <n v="19.23076923076923"/>
    <s v="כן פייט ביופרמה"/>
    <s v="פתח תקוה"/>
    <m/>
    <n v="0"/>
    <m/>
    <x v="0"/>
  </r>
  <r>
    <n v="512051699"/>
    <s v="אינטרקיור"/>
    <s v="תעשיה"/>
    <s v="לוד"/>
    <d v="2004-11-09T00:00:00"/>
    <n v="1480"/>
    <n v="2800000"/>
    <n v="48000000"/>
    <n v="17.142857142857142"/>
    <s v="אינטרקיור"/>
    <s v="לוד"/>
    <m/>
    <n v="1400000"/>
    <m/>
    <x v="1"/>
  </r>
  <r>
    <n v="512157603"/>
    <s v="פוקס"/>
    <s v="תעשיה"/>
    <s v="לוד"/>
    <d v="1996-03-11T00:00:00"/>
    <n v="1140"/>
    <n v="1600000"/>
    <n v="26000000"/>
    <n v="16.25"/>
    <s v="פוקס"/>
    <s v="לוד"/>
    <m/>
    <n v="800000"/>
    <m/>
    <x v="3"/>
  </r>
  <r>
    <n v="512288713"/>
    <s v="ספאנטק"/>
    <s v="תעשיה"/>
    <s v="טבריה"/>
    <d v="1998-09-16T00:00:00"/>
    <n v="1182"/>
    <n v="1600000"/>
    <n v="20000000"/>
    <n v="12.5"/>
    <s v="ספאנטק"/>
    <s v="טבריה"/>
    <m/>
    <n v="1200000"/>
    <m/>
    <x v="2"/>
  </r>
  <r>
    <n v="512352444"/>
    <s v="סרגון"/>
    <s v="תעשיה"/>
    <s v="תל אביב"/>
    <d v="2003-01-16T00:00:00"/>
    <n v="2185"/>
    <n v="3200000"/>
    <n v="30000000"/>
    <n v="9.375"/>
    <s v="סרגון"/>
    <s v="תל אביב"/>
    <m/>
    <n v="1000000"/>
    <m/>
    <x v="3"/>
  </r>
  <r>
    <n v="512367525"/>
    <s v="פיברולן"/>
    <s v="תעשיה"/>
    <s v="יוקנעם"/>
    <d v="2006-03-10T00:00:00"/>
    <n v="1309"/>
    <n v="3600000"/>
    <n v="18000000"/>
    <n v="5"/>
    <s v="פיברולן"/>
    <s v="יוקנעם"/>
    <m/>
    <n v="3600000"/>
    <m/>
    <x v="3"/>
  </r>
  <r>
    <n v="512434218"/>
    <s v="איתמר מדיקל"/>
    <s v="תעשיה"/>
    <s v="קיסריה"/>
    <d v="2008-07-16T00:00:00"/>
    <n v="1411"/>
    <n v="2200000"/>
    <n v="12000000"/>
    <n v="5.4545454545454541"/>
    <s v="איתמר מדיקל"/>
    <s v="קיסריה"/>
    <m/>
    <n v="2200000"/>
    <m/>
    <x v="2"/>
  </r>
  <r>
    <n v="512565730"/>
    <s v="מדיקל קומפרישין"/>
    <s v="תעשיה"/>
    <s v="אור עקיבא"/>
    <d v="1993-07-13T00:00:00"/>
    <n v="1318"/>
    <n v="5000000"/>
    <n v="12000000"/>
    <n v="2.4"/>
    <s v="מדיקל קומפרישין"/>
    <s v="אור עקיבא"/>
    <m/>
    <n v="5000000"/>
    <m/>
    <x v="2"/>
  </r>
  <r>
    <n v="512578022"/>
    <s v="גיוון אימג'ינג"/>
    <s v="תעשיה"/>
    <s v="יוקנעם"/>
    <d v="2003-03-05T00:00:00"/>
    <n v="2200"/>
    <n v="1000000"/>
    <n v="34000000"/>
    <n v="34"/>
    <s v="גיוון אימג'ינג"/>
    <s v="יוקנעם"/>
    <m/>
    <n v="0"/>
    <m/>
    <x v="3"/>
  </r>
  <r>
    <n v="512641580"/>
    <s v="טי.אר.די"/>
    <s v="תעשיה"/>
    <s v="כפר סבא"/>
    <d v="1994-11-12T00:00:00"/>
    <n v="1314"/>
    <n v="2600000"/>
    <n v="50000000"/>
    <n v="19.23076923076923"/>
    <s v="טי.אר.די"/>
    <s v="כפר סבא"/>
    <m/>
    <n v="1300000"/>
    <m/>
    <x v="1"/>
  </r>
  <r>
    <n v="512665373"/>
    <s v="שנפ"/>
    <s v="תעשיה"/>
    <s v="נתניה"/>
    <d v="2000-11-08T00:00:00"/>
    <n v="1427"/>
    <n v="2800000"/>
    <n v="10000000"/>
    <n v="3.5714285714285716"/>
    <s v="שנפ"/>
    <s v="נתניה"/>
    <m/>
    <n v="2800000"/>
    <m/>
    <x v="1"/>
  </r>
  <r>
    <n v="512671371"/>
    <s v="ביו ויו"/>
    <s v="תעשיה"/>
    <s v="רחובות"/>
    <d v="1997-08-16T00:00:00"/>
    <n v="1305"/>
    <n v="3600000"/>
    <n v="18000000"/>
    <n v="5"/>
    <s v="ביו ויו"/>
    <s v="רחובות"/>
    <m/>
    <n v="3600000"/>
    <m/>
    <x v="2"/>
  </r>
  <r>
    <n v="520041575"/>
    <s v="המלט"/>
    <s v="תעשיה"/>
    <s v="נצרת עילית"/>
    <d v="2007-11-05T00:00:00"/>
    <n v="68"/>
    <n v="4800000"/>
    <n v="46000000"/>
    <n v="9.5833333333333339"/>
    <s v="המלט"/>
    <s v="נצרת עילית"/>
    <m/>
    <n v="4800000"/>
    <m/>
    <x v="1"/>
  </r>
  <r>
    <n v="520041682"/>
    <s v="ברקן"/>
    <s v="תעשיה"/>
    <s v="קיבוץ חולדה"/>
    <d v="1992-04-04T00:00:00"/>
    <n v="1003"/>
    <n v="4000000"/>
    <n v="12000000"/>
    <n v="3"/>
    <s v="ברקן"/>
    <s v="קיבוץ חולדה"/>
    <m/>
    <n v="4000000"/>
    <m/>
    <x v="0"/>
  </r>
  <r>
    <n v="520041732"/>
    <s v="שניב"/>
    <s v="תעשיה"/>
    <s v="פתח תקוה"/>
    <d v="1998-07-07T00:00:00"/>
    <n v="1025"/>
    <n v="1600000"/>
    <n v="26000000"/>
    <n v="16.25"/>
    <s v="שניב"/>
    <s v="פתח תקוה"/>
    <m/>
    <n v="0"/>
    <m/>
    <x v="2"/>
  </r>
  <r>
    <n v="520041823"/>
    <s v="רימוני"/>
    <s v="תעשיה"/>
    <s v="פתח תקוה"/>
    <d v="1998-04-13T00:00:00"/>
    <n v="76"/>
    <n v="2400000"/>
    <n v="50000000"/>
    <n v="20.833333333333332"/>
    <s v="רימוני"/>
    <s v="פתח תקוה"/>
    <m/>
    <n v="0"/>
    <m/>
    <x v="0"/>
  </r>
  <r>
    <n v="520041872"/>
    <s v="גמאטרוניק"/>
    <s v="תעשיה"/>
    <s v="ירושלים"/>
    <d v="2006-03-10T00:00:00"/>
    <n v="1001"/>
    <n v="2800000"/>
    <n v="32000000"/>
    <n v="11.428571428571429"/>
    <s v="גמאטרוניק"/>
    <s v="ירושלים"/>
    <m/>
    <n v="2100000"/>
    <m/>
    <x v="3"/>
  </r>
  <r>
    <n v="520041955"/>
    <s v="די מדיקל"/>
    <s v="תעשיה"/>
    <s v="רמת גן"/>
    <d v="2008-07-16T00:00:00"/>
    <n v="1010"/>
    <n v="3200000"/>
    <n v="16000000"/>
    <n v="5"/>
    <s v="די מדיקל"/>
    <s v="רמת גן"/>
    <m/>
    <n v="1000000"/>
    <m/>
    <x v="2"/>
  </r>
  <r>
    <n v="520041997"/>
    <s v="טאואר"/>
    <s v="תעשיה"/>
    <s v="מגדל העמק"/>
    <d v="2002-04-13T00:00:00"/>
    <n v="2028"/>
    <n v="2400000"/>
    <n v="20000000"/>
    <n v="8.3333333333333339"/>
    <s v="טאואר"/>
    <s v="מגדל העמק"/>
    <m/>
    <n v="2400000"/>
    <m/>
    <x v="0"/>
  </r>
  <r>
    <n v="520042003"/>
    <s v="רקח"/>
    <s v="תעשיה"/>
    <s v="חולון"/>
    <d v="2005-07-06T00:00:00"/>
    <n v="1033"/>
    <n v="1600000"/>
    <n v="34000000"/>
    <n v="21.25"/>
    <s v="רקח"/>
    <s v="חולון"/>
    <m/>
    <n v="0"/>
    <m/>
    <x v="2"/>
  </r>
  <r>
    <n v="520042375"/>
    <s v="דור כימיקלים"/>
    <s v="תעשיה"/>
    <s v="חיפה"/>
    <d v="1996-08-21T00:00:00"/>
    <n v="1027"/>
    <n v="3200000"/>
    <n v="38000000"/>
    <n v="11.875"/>
    <s v="דור כימיקלים"/>
    <s v="חיפה"/>
    <m/>
    <n v="2400000"/>
    <m/>
    <x v="2"/>
  </r>
  <r>
    <n v="520042441"/>
    <s v="אפסק"/>
    <s v="תעשיה"/>
    <s v="קרית אתא"/>
    <d v="2004-09-24T00:00:00"/>
    <n v="1035"/>
    <n v="3600000"/>
    <n v="44000000"/>
    <n v="12.222222222222221"/>
    <s v="אפסק"/>
    <s v="קרית אתא"/>
    <m/>
    <n v="2700000"/>
    <m/>
    <x v="2"/>
  </r>
  <r>
    <n v="520042458"/>
    <s v="מלתא"/>
    <s v="תעשיה"/>
    <s v="נצרת עילית"/>
    <d v="2005-01-10T00:00:00"/>
    <n v="1028"/>
    <n v="5000000"/>
    <n v="50000000"/>
    <n v="10"/>
    <s v="מלתא"/>
    <s v="נצרת עילית"/>
    <m/>
    <n v="5000000"/>
    <m/>
    <x v="3"/>
  </r>
  <r>
    <n v="520042805"/>
    <s v="פרוטרום"/>
    <s v="תעשיה"/>
    <s v="חיפה"/>
    <d v="2006-12-28T00:00:00"/>
    <n v="1037"/>
    <n v="2400000"/>
    <n v="24000000"/>
    <n v="10"/>
    <s v="פרוטרום"/>
    <s v="חיפה"/>
    <m/>
    <n v="2400000"/>
    <m/>
    <x v="1"/>
  </r>
  <r>
    <n v="520042870"/>
    <s v="אורכית"/>
    <s v="תעשיה"/>
    <s v="תל אביב"/>
    <d v="2003-08-09T00:00:00"/>
    <n v="2093"/>
    <n v="5000000"/>
    <n v="48000000"/>
    <n v="9.6"/>
    <s v="אורכית"/>
    <s v="תל אביב"/>
    <m/>
    <n v="1000000"/>
    <m/>
    <x v="2"/>
  </r>
  <r>
    <n v="520042912"/>
    <s v="פלסאון תעשיות"/>
    <s v="תעשיה"/>
    <s v="מנשה"/>
    <d v="1999-01-20T00:00:00"/>
    <n v="1057"/>
    <n v="4000000"/>
    <n v="38000000"/>
    <n v="9.5"/>
    <s v="פלסאון תעשיות"/>
    <s v="מנשה"/>
    <m/>
    <n v="4000000"/>
    <m/>
    <x v="3"/>
  </r>
  <r>
    <n v="520043027"/>
    <s v="אלביט מערכות"/>
    <s v="תעשיה"/>
    <s v="חיפה"/>
    <d v="2003-12-09T00:00:00"/>
    <n v="1040"/>
    <n v="1600000"/>
    <n v="22000000"/>
    <n v="13.75"/>
    <s v="אלביט מערכות"/>
    <s v="חיפה"/>
    <m/>
    <n v="1200000"/>
    <m/>
    <x v="1"/>
  </r>
  <r>
    <n v="520043407"/>
    <s v="תפרון"/>
    <s v="תעשיה"/>
    <s v="פתח תקוה"/>
    <d v="1991-08-06T00:00:00"/>
    <n v="2076"/>
    <n v="2600000"/>
    <n v="36000000"/>
    <n v="13.846153846153847"/>
    <s v="תפרון"/>
    <s v="פתח תקוה"/>
    <m/>
    <n v="0"/>
    <m/>
    <x v="2"/>
  </r>
  <r>
    <n v="520043480"/>
    <s v="בית שמש"/>
    <s v="תעשיה"/>
    <s v="בית שמש"/>
    <d v="2003-12-09T00:00:00"/>
    <n v="1054"/>
    <n v="1000000"/>
    <n v="48000000"/>
    <n v="48"/>
    <s v="בית שמש"/>
    <s v="בית שמש"/>
    <m/>
    <n v="0"/>
    <m/>
    <x v="1"/>
  </r>
  <r>
    <n v="520043605"/>
    <s v="מ.א. תעשיות"/>
    <s v="תעשיה"/>
    <s v="לוד"/>
    <d v="1993-08-14T00:00:00"/>
    <n v="1063"/>
    <n v="5000000"/>
    <n v="34000000"/>
    <n v="6.8"/>
    <s v="מ.א. תעשיות"/>
    <s v="לוד"/>
    <m/>
    <n v="5000000"/>
    <m/>
    <x v="2"/>
  </r>
  <r>
    <n v="520043803"/>
    <s v="אפקון אלקטרו"/>
    <s v="תעשיה"/>
    <s v="פתח תקוה"/>
    <d v="2005-02-19T00:00:00"/>
    <n v="1067"/>
    <n v="4800000"/>
    <n v="26000000"/>
    <n v="5.416666666666667"/>
    <s v="אפקון אלקטרו"/>
    <s v="פתח תקוה"/>
    <m/>
    <n v="1000000"/>
    <m/>
    <x v="3"/>
  </r>
  <r>
    <n v="520044132"/>
    <s v="אודיוקודס"/>
    <s v="תעשיה"/>
    <s v="לוד"/>
    <d v="1992-02-19T00:00:00"/>
    <n v="2134"/>
    <n v="2400000"/>
    <n v="18000000"/>
    <n v="7.5"/>
    <s v="אודיוקודס"/>
    <s v="לוד"/>
    <m/>
    <n v="2400000"/>
    <m/>
    <x v="3"/>
  </r>
  <r>
    <n v="520044199"/>
    <s v="יוניטרוניקס"/>
    <s v="תעשיה"/>
    <s v="לוד"/>
    <d v="1999-07-15T00:00:00"/>
    <n v="2170"/>
    <n v="3800000"/>
    <n v="42000000"/>
    <n v="11.052631578947368"/>
    <s v="יוניטרוניקס"/>
    <s v="לוד"/>
    <m/>
    <n v="2850000"/>
    <m/>
    <x v="2"/>
  </r>
  <r>
    <n v="520044488"/>
    <s v="מטאלינק"/>
    <s v="תעשיה"/>
    <s v="קיבוץ יקום"/>
    <d v="2005-01-10T00:00:00"/>
    <n v="2161"/>
    <n v="1600000"/>
    <n v="44000000"/>
    <n v="27.5"/>
    <s v="מטאלינק"/>
    <s v="קיבוץ יקום"/>
    <m/>
    <n v="0"/>
    <m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Data" updatedVersion="3" showMemberPropertyTips="0" useAutoFormatting="1" itemPrintTitles="1" createdVersion="1" indent="0" compact="0" compactData="0" gridDropZones="1" chartFormat="2">
  <location ref="Q2:R8" firstHeaderRow="2" firstDataRow="2" firstDataCol="1"/>
  <pivotFields count="15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numFmtId="164" outline="0" subtotalTop="0" showAll="0" includeNewItemsInFilter="1"/>
    <pivotField dataField="1" compact="0" numFmtId="164" outline="0" subtotalTop="0" showAll="0" includeNewItemsInFilter="1"/>
    <pivotField compact="0" numFmtId="44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numFmtId="165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5">
        <item x="3"/>
        <item x="0"/>
        <item x="2"/>
        <item x="1"/>
        <item t="default"/>
      </items>
    </pivotField>
  </pivotFields>
  <rowFields count="1">
    <field x="14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סכום של שווי שוק בש&quot;ח" fld="7" baseField="0" baseItem="0"/>
  </dataFields>
  <chartFormats count="3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14" count="1" selected="0">
            <x v="2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14" count="1" selected="0">
            <x v="0"/>
          </reference>
        </references>
      </pivotArea>
    </chartFormat>
  </chart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rightToLeft="1" workbookViewId="0">
      <selection activeCell="G15" sqref="G15"/>
    </sheetView>
  </sheetViews>
  <sheetFormatPr defaultRowHeight="14.25" x14ac:dyDescent="0.2"/>
  <sheetData>
    <row r="1" spans="1:6" ht="15" x14ac:dyDescent="0.25">
      <c r="A1" s="42" t="s">
        <v>566</v>
      </c>
      <c r="B1" s="43"/>
    </row>
    <row r="2" spans="1:6" x14ac:dyDescent="0.2">
      <c r="A2" s="44">
        <v>3.81</v>
      </c>
      <c r="B2" s="45"/>
    </row>
    <row r="3" spans="1:6" x14ac:dyDescent="0.2">
      <c r="A3" s="43"/>
      <c r="B3" s="43"/>
    </row>
    <row r="5" spans="1:6" ht="15" x14ac:dyDescent="0.25">
      <c r="A5" s="100" t="s">
        <v>567</v>
      </c>
      <c r="B5" s="100"/>
    </row>
    <row r="6" spans="1:6" x14ac:dyDescent="0.2">
      <c r="A6" s="44" t="s">
        <v>568</v>
      </c>
      <c r="B6" s="39">
        <v>21</v>
      </c>
    </row>
    <row r="7" spans="1:6" x14ac:dyDescent="0.2">
      <c r="A7" s="44" t="s">
        <v>569</v>
      </c>
      <c r="B7" s="39">
        <v>8.5</v>
      </c>
    </row>
    <row r="11" spans="1:6" ht="15" x14ac:dyDescent="0.25">
      <c r="A11" s="100" t="s">
        <v>570</v>
      </c>
      <c r="B11" s="101"/>
      <c r="C11" s="101"/>
      <c r="D11" s="101"/>
      <c r="E11" s="101"/>
      <c r="F11" s="101"/>
    </row>
    <row r="12" spans="1:6" ht="15" x14ac:dyDescent="0.25">
      <c r="A12" s="102" t="s">
        <v>571</v>
      </c>
      <c r="B12" s="103"/>
      <c r="C12" s="103"/>
      <c r="D12" s="103"/>
      <c r="E12" s="103"/>
      <c r="F12" s="104"/>
    </row>
    <row r="13" spans="1:6" ht="15" x14ac:dyDescent="0.25">
      <c r="A13" s="105" t="s">
        <v>572</v>
      </c>
      <c r="B13" s="45"/>
      <c r="C13" s="46" t="s">
        <v>435</v>
      </c>
      <c r="D13" s="46" t="s">
        <v>430</v>
      </c>
      <c r="E13" s="46" t="s">
        <v>442</v>
      </c>
      <c r="F13" s="47" t="s">
        <v>450</v>
      </c>
    </row>
    <row r="14" spans="1:6" ht="15" x14ac:dyDescent="0.25">
      <c r="A14" s="105"/>
      <c r="B14" s="46" t="s">
        <v>434</v>
      </c>
      <c r="C14" s="48">
        <v>20</v>
      </c>
      <c r="D14" s="48">
        <v>16</v>
      </c>
      <c r="E14" s="48">
        <v>27</v>
      </c>
      <c r="F14" s="49">
        <v>0</v>
      </c>
    </row>
    <row r="15" spans="1:6" ht="15" x14ac:dyDescent="0.25">
      <c r="A15" s="105"/>
      <c r="B15" s="46" t="s">
        <v>429</v>
      </c>
      <c r="C15" s="48">
        <v>0</v>
      </c>
      <c r="D15" s="48">
        <v>21</v>
      </c>
      <c r="E15" s="48">
        <v>22</v>
      </c>
      <c r="F15" s="49">
        <v>0</v>
      </c>
    </row>
    <row r="16" spans="1:6" ht="15" x14ac:dyDescent="0.25">
      <c r="A16" s="106"/>
      <c r="B16" s="50" t="s">
        <v>449</v>
      </c>
      <c r="C16" s="51">
        <v>0</v>
      </c>
      <c r="D16" s="51">
        <v>0</v>
      </c>
      <c r="E16" s="51">
        <v>17</v>
      </c>
      <c r="F16" s="52">
        <v>18</v>
      </c>
    </row>
  </sheetData>
  <mergeCells count="4">
    <mergeCell ref="A5:B5"/>
    <mergeCell ref="A11:F11"/>
    <mergeCell ref="A12:F12"/>
    <mergeCell ref="A13:A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rightToLeft="1" workbookViewId="0">
      <selection sqref="A1:K80"/>
    </sheetView>
  </sheetViews>
  <sheetFormatPr defaultRowHeight="14.25" x14ac:dyDescent="0.2"/>
  <sheetData>
    <row r="1" spans="1:10" ht="45" x14ac:dyDescent="0.2">
      <c r="A1" s="38" t="s">
        <v>418</v>
      </c>
      <c r="B1" s="38" t="s">
        <v>419</v>
      </c>
      <c r="C1" s="38" t="s">
        <v>420</v>
      </c>
      <c r="D1" s="38" t="s">
        <v>421</v>
      </c>
      <c r="E1" s="38" t="s">
        <v>422</v>
      </c>
      <c r="F1" s="38" t="s">
        <v>423</v>
      </c>
      <c r="G1" s="38" t="s">
        <v>424</v>
      </c>
      <c r="H1" s="38" t="s">
        <v>425</v>
      </c>
      <c r="I1" s="38" t="s">
        <v>426</v>
      </c>
      <c r="J1" s="38" t="s">
        <v>427</v>
      </c>
    </row>
    <row r="2" spans="1:10" x14ac:dyDescent="0.2">
      <c r="A2" s="39">
        <v>1</v>
      </c>
      <c r="B2" s="39" t="s">
        <v>428</v>
      </c>
      <c r="C2" s="40">
        <v>40897</v>
      </c>
      <c r="D2" s="39">
        <v>1</v>
      </c>
      <c r="E2" s="39" t="s">
        <v>429</v>
      </c>
      <c r="F2" s="39" t="s">
        <v>430</v>
      </c>
      <c r="G2" s="39" t="s">
        <v>431</v>
      </c>
      <c r="H2" s="39" t="s">
        <v>432</v>
      </c>
      <c r="I2" s="39">
        <v>120</v>
      </c>
      <c r="J2" s="39">
        <v>20001010</v>
      </c>
    </row>
    <row r="3" spans="1:10" x14ac:dyDescent="0.2">
      <c r="A3" s="39">
        <v>2</v>
      </c>
      <c r="B3" s="39" t="s">
        <v>433</v>
      </c>
      <c r="C3" s="40">
        <v>40907</v>
      </c>
      <c r="D3" s="39">
        <v>2</v>
      </c>
      <c r="E3" s="39" t="s">
        <v>434</v>
      </c>
      <c r="F3" s="39" t="s">
        <v>435</v>
      </c>
      <c r="G3" s="39" t="s">
        <v>436</v>
      </c>
      <c r="H3" s="39" t="s">
        <v>437</v>
      </c>
      <c r="I3" s="39">
        <v>150</v>
      </c>
      <c r="J3" s="39">
        <v>20001393</v>
      </c>
    </row>
    <row r="4" spans="1:10" x14ac:dyDescent="0.2">
      <c r="A4" s="39">
        <v>3</v>
      </c>
      <c r="B4" s="39" t="s">
        <v>438</v>
      </c>
      <c r="C4" s="40">
        <v>40910</v>
      </c>
      <c r="D4" s="39">
        <v>1</v>
      </c>
      <c r="E4" s="39" t="s">
        <v>429</v>
      </c>
      <c r="F4" s="39" t="s">
        <v>430</v>
      </c>
      <c r="G4" s="39" t="s">
        <v>439</v>
      </c>
      <c r="H4" s="41" t="s">
        <v>440</v>
      </c>
      <c r="I4" s="39">
        <v>90</v>
      </c>
      <c r="J4" s="39">
        <v>20002222</v>
      </c>
    </row>
    <row r="5" spans="1:10" x14ac:dyDescent="0.2">
      <c r="A5" s="39">
        <v>4</v>
      </c>
      <c r="B5" s="39" t="s">
        <v>441</v>
      </c>
      <c r="C5" s="40">
        <v>40911</v>
      </c>
      <c r="D5" s="39">
        <v>3</v>
      </c>
      <c r="E5" s="39" t="s">
        <v>434</v>
      </c>
      <c r="F5" s="39" t="s">
        <v>442</v>
      </c>
      <c r="G5" s="39" t="s">
        <v>436</v>
      </c>
      <c r="H5" s="39" t="s">
        <v>443</v>
      </c>
      <c r="I5" s="39">
        <v>85</v>
      </c>
      <c r="J5" s="39">
        <v>20002844</v>
      </c>
    </row>
    <row r="6" spans="1:10" x14ac:dyDescent="0.2">
      <c r="A6" s="39">
        <v>5</v>
      </c>
      <c r="B6" s="39" t="s">
        <v>444</v>
      </c>
      <c r="C6" s="40">
        <v>40840</v>
      </c>
      <c r="D6" s="39">
        <v>3</v>
      </c>
      <c r="E6" s="39" t="s">
        <v>434</v>
      </c>
      <c r="F6" s="39" t="s">
        <v>442</v>
      </c>
      <c r="G6" s="39" t="s">
        <v>436</v>
      </c>
      <c r="H6" s="39" t="s">
        <v>445</v>
      </c>
      <c r="I6" s="39">
        <v>60</v>
      </c>
      <c r="J6" s="39">
        <v>20003309</v>
      </c>
    </row>
    <row r="7" spans="1:10" x14ac:dyDescent="0.2">
      <c r="A7" s="39">
        <v>6</v>
      </c>
      <c r="B7" s="39" t="s">
        <v>446</v>
      </c>
      <c r="C7" s="40">
        <v>40792</v>
      </c>
      <c r="D7" s="39">
        <v>1</v>
      </c>
      <c r="E7" s="39" t="s">
        <v>434</v>
      </c>
      <c r="F7" s="39" t="s">
        <v>435</v>
      </c>
      <c r="G7" s="39" t="s">
        <v>431</v>
      </c>
      <c r="H7" s="39" t="s">
        <v>447</v>
      </c>
      <c r="I7" s="39">
        <v>70</v>
      </c>
      <c r="J7" s="39">
        <v>20002222</v>
      </c>
    </row>
    <row r="8" spans="1:10" x14ac:dyDescent="0.2">
      <c r="A8" s="39">
        <v>7</v>
      </c>
      <c r="B8" s="39" t="s">
        <v>448</v>
      </c>
      <c r="C8" s="40">
        <v>41193</v>
      </c>
      <c r="D8" s="39">
        <v>2</v>
      </c>
      <c r="E8" s="39" t="s">
        <v>449</v>
      </c>
      <c r="F8" s="39" t="s">
        <v>450</v>
      </c>
      <c r="G8" s="39" t="s">
        <v>436</v>
      </c>
      <c r="H8" s="39" t="s">
        <v>451</v>
      </c>
      <c r="I8" s="39">
        <v>89</v>
      </c>
      <c r="J8" s="39">
        <v>20003575</v>
      </c>
    </row>
    <row r="9" spans="1:10" x14ac:dyDescent="0.2">
      <c r="A9" s="39">
        <v>8</v>
      </c>
      <c r="B9" s="39" t="s">
        <v>452</v>
      </c>
      <c r="C9" s="40">
        <v>40638</v>
      </c>
      <c r="D9" s="39">
        <v>3</v>
      </c>
      <c r="E9" s="39" t="s">
        <v>434</v>
      </c>
      <c r="F9" s="39" t="s">
        <v>435</v>
      </c>
      <c r="G9" s="39" t="s">
        <v>439</v>
      </c>
      <c r="H9" s="39" t="s">
        <v>453</v>
      </c>
      <c r="I9" s="39">
        <v>100</v>
      </c>
      <c r="J9" s="39">
        <v>20004297</v>
      </c>
    </row>
    <row r="10" spans="1:10" x14ac:dyDescent="0.2">
      <c r="A10" s="39">
        <v>9</v>
      </c>
      <c r="B10" s="39" t="s">
        <v>454</v>
      </c>
      <c r="C10" s="40">
        <v>40909</v>
      </c>
      <c r="D10" s="39">
        <v>1</v>
      </c>
      <c r="E10" s="39" t="s">
        <v>449</v>
      </c>
      <c r="F10" s="39" t="s">
        <v>450</v>
      </c>
      <c r="G10" s="39" t="s">
        <v>455</v>
      </c>
      <c r="H10" s="39" t="s">
        <v>456</v>
      </c>
      <c r="I10" s="39">
        <v>125</v>
      </c>
      <c r="J10" s="39">
        <v>20001393</v>
      </c>
    </row>
    <row r="11" spans="1:10" x14ac:dyDescent="0.2">
      <c r="A11" s="39">
        <v>10</v>
      </c>
      <c r="B11" s="39" t="s">
        <v>457</v>
      </c>
      <c r="C11" s="40">
        <v>40890</v>
      </c>
      <c r="D11" s="39">
        <v>1</v>
      </c>
      <c r="E11" s="39" t="s">
        <v>434</v>
      </c>
      <c r="F11" s="39" t="s">
        <v>435</v>
      </c>
      <c r="G11" s="39" t="s">
        <v>436</v>
      </c>
      <c r="H11" s="39" t="s">
        <v>458</v>
      </c>
      <c r="I11" s="39">
        <v>135</v>
      </c>
      <c r="J11" s="39">
        <v>20002844</v>
      </c>
    </row>
    <row r="12" spans="1:10" x14ac:dyDescent="0.2">
      <c r="A12" s="39">
        <v>11</v>
      </c>
      <c r="B12" s="39" t="s">
        <v>459</v>
      </c>
      <c r="C12" s="40">
        <v>41275</v>
      </c>
      <c r="D12" s="39">
        <v>1</v>
      </c>
      <c r="E12" s="39" t="s">
        <v>434</v>
      </c>
      <c r="F12" s="39" t="s">
        <v>435</v>
      </c>
      <c r="G12" s="39" t="s">
        <v>436</v>
      </c>
      <c r="H12" s="39" t="s">
        <v>460</v>
      </c>
      <c r="I12" s="39">
        <v>115</v>
      </c>
      <c r="J12" s="39">
        <v>20003309</v>
      </c>
    </row>
    <row r="13" spans="1:10" x14ac:dyDescent="0.2">
      <c r="A13" s="39">
        <v>12</v>
      </c>
      <c r="B13" s="39" t="s">
        <v>461</v>
      </c>
      <c r="C13" s="40">
        <v>40582</v>
      </c>
      <c r="D13" s="39">
        <v>2</v>
      </c>
      <c r="E13" s="39" t="s">
        <v>434</v>
      </c>
      <c r="F13" s="39" t="s">
        <v>442</v>
      </c>
      <c r="G13" s="39" t="s">
        <v>436</v>
      </c>
      <c r="H13" s="39" t="s">
        <v>462</v>
      </c>
      <c r="I13" s="39">
        <v>165</v>
      </c>
      <c r="J13" s="39">
        <v>20004806</v>
      </c>
    </row>
    <row r="14" spans="1:10" x14ac:dyDescent="0.2">
      <c r="A14" s="39">
        <v>13</v>
      </c>
      <c r="B14" s="39" t="s">
        <v>463</v>
      </c>
      <c r="C14" s="40">
        <v>40787</v>
      </c>
      <c r="D14" s="39">
        <v>2</v>
      </c>
      <c r="E14" s="39" t="s">
        <v>429</v>
      </c>
      <c r="F14" s="39" t="s">
        <v>430</v>
      </c>
      <c r="G14" s="39" t="s">
        <v>436</v>
      </c>
      <c r="H14" s="39" t="s">
        <v>464</v>
      </c>
      <c r="I14" s="39">
        <v>190</v>
      </c>
      <c r="J14" s="39">
        <v>20003575</v>
      </c>
    </row>
    <row r="15" spans="1:10" x14ac:dyDescent="0.2">
      <c r="A15" s="39">
        <v>14</v>
      </c>
      <c r="B15" s="39" t="s">
        <v>465</v>
      </c>
      <c r="C15" s="40">
        <v>40876</v>
      </c>
      <c r="D15" s="39">
        <v>2</v>
      </c>
      <c r="E15" s="39" t="s">
        <v>449</v>
      </c>
      <c r="F15" s="39" t="s">
        <v>450</v>
      </c>
      <c r="G15" s="39" t="s">
        <v>436</v>
      </c>
      <c r="H15" s="39" t="s">
        <v>466</v>
      </c>
      <c r="I15" s="39">
        <v>185</v>
      </c>
      <c r="J15" s="39">
        <v>20001393</v>
      </c>
    </row>
    <row r="16" spans="1:10" x14ac:dyDescent="0.2">
      <c r="A16" s="39">
        <v>15</v>
      </c>
      <c r="B16" s="39" t="s">
        <v>467</v>
      </c>
      <c r="C16" s="40">
        <v>40645</v>
      </c>
      <c r="D16" s="39">
        <v>2</v>
      </c>
      <c r="E16" s="39" t="s">
        <v>434</v>
      </c>
      <c r="F16" s="39" t="s">
        <v>435</v>
      </c>
      <c r="G16" s="39" t="s">
        <v>431</v>
      </c>
      <c r="H16" s="39" t="s">
        <v>468</v>
      </c>
      <c r="I16" s="39">
        <v>160</v>
      </c>
      <c r="J16" s="39">
        <v>20003309</v>
      </c>
    </row>
    <row r="17" spans="1:10" x14ac:dyDescent="0.2">
      <c r="A17" s="39">
        <v>16</v>
      </c>
      <c r="B17" s="39" t="s">
        <v>469</v>
      </c>
      <c r="C17" s="40">
        <v>40664</v>
      </c>
      <c r="D17" s="39">
        <v>2</v>
      </c>
      <c r="E17" s="39" t="s">
        <v>429</v>
      </c>
      <c r="F17" s="39" t="s">
        <v>442</v>
      </c>
      <c r="G17" s="39" t="s">
        <v>439</v>
      </c>
      <c r="H17" s="39" t="s">
        <v>470</v>
      </c>
      <c r="I17" s="39">
        <v>175</v>
      </c>
      <c r="J17" s="39">
        <v>20003575</v>
      </c>
    </row>
    <row r="18" spans="1:10" x14ac:dyDescent="0.2">
      <c r="A18" s="39">
        <v>17</v>
      </c>
      <c r="B18" s="39" t="s">
        <v>471</v>
      </c>
      <c r="C18" s="40">
        <v>40889</v>
      </c>
      <c r="D18" s="39">
        <v>2</v>
      </c>
      <c r="E18" s="39" t="s">
        <v>449</v>
      </c>
      <c r="F18" s="39" t="s">
        <v>450</v>
      </c>
      <c r="G18" s="39" t="s">
        <v>436</v>
      </c>
      <c r="H18" s="39" t="s">
        <v>472</v>
      </c>
      <c r="I18" s="39">
        <v>135</v>
      </c>
      <c r="J18" s="39">
        <v>20003575</v>
      </c>
    </row>
    <row r="19" spans="1:10" x14ac:dyDescent="0.2">
      <c r="A19" s="39">
        <v>18</v>
      </c>
      <c r="B19" s="39" t="s">
        <v>473</v>
      </c>
      <c r="C19" s="40">
        <v>40619</v>
      </c>
      <c r="D19" s="39">
        <v>2</v>
      </c>
      <c r="E19" s="39" t="s">
        <v>434</v>
      </c>
      <c r="F19" s="39" t="s">
        <v>430</v>
      </c>
      <c r="G19" s="39" t="s">
        <v>439</v>
      </c>
      <c r="H19" s="39" t="s">
        <v>474</v>
      </c>
      <c r="I19" s="39">
        <v>115</v>
      </c>
      <c r="J19" s="39">
        <v>20002844</v>
      </c>
    </row>
    <row r="20" spans="1:10" x14ac:dyDescent="0.2">
      <c r="A20" s="39">
        <v>19</v>
      </c>
      <c r="B20" s="39" t="s">
        <v>475</v>
      </c>
      <c r="C20" s="40">
        <v>40610</v>
      </c>
      <c r="D20" s="39">
        <v>3</v>
      </c>
      <c r="E20" s="39" t="s">
        <v>434</v>
      </c>
      <c r="F20" s="39" t="s">
        <v>430</v>
      </c>
      <c r="G20" s="39" t="s">
        <v>439</v>
      </c>
      <c r="H20" s="39" t="s">
        <v>476</v>
      </c>
      <c r="I20" s="39">
        <v>100</v>
      </c>
      <c r="J20" s="39">
        <v>20004297</v>
      </c>
    </row>
    <row r="21" spans="1:10" x14ac:dyDescent="0.2">
      <c r="A21" s="39">
        <v>20</v>
      </c>
      <c r="B21" s="39" t="s">
        <v>477</v>
      </c>
      <c r="C21" s="40">
        <v>40736</v>
      </c>
      <c r="D21" s="39">
        <v>1</v>
      </c>
      <c r="E21" s="39" t="s">
        <v>449</v>
      </c>
      <c r="F21" s="39" t="s">
        <v>450</v>
      </c>
      <c r="G21" s="39" t="s">
        <v>436</v>
      </c>
      <c r="H21" s="39" t="s">
        <v>478</v>
      </c>
      <c r="I21" s="39">
        <v>290</v>
      </c>
      <c r="J21" s="39">
        <v>20002222</v>
      </c>
    </row>
    <row r="22" spans="1:10" x14ac:dyDescent="0.2">
      <c r="A22" s="39">
        <v>21</v>
      </c>
      <c r="B22" s="39" t="s">
        <v>479</v>
      </c>
      <c r="C22" s="40">
        <v>40674</v>
      </c>
      <c r="D22" s="39">
        <v>2</v>
      </c>
      <c r="E22" s="39" t="s">
        <v>434</v>
      </c>
      <c r="F22" s="39" t="s">
        <v>430</v>
      </c>
      <c r="G22" s="39" t="s">
        <v>431</v>
      </c>
      <c r="H22" s="39" t="s">
        <v>480</v>
      </c>
      <c r="I22" s="39">
        <v>190</v>
      </c>
      <c r="J22" s="39">
        <v>20004297</v>
      </c>
    </row>
    <row r="23" spans="1:10" x14ac:dyDescent="0.2">
      <c r="A23" s="39">
        <v>22</v>
      </c>
      <c r="B23" s="39" t="s">
        <v>481</v>
      </c>
      <c r="C23" s="40">
        <v>40940</v>
      </c>
      <c r="D23" s="39">
        <v>2</v>
      </c>
      <c r="E23" s="39" t="s">
        <v>429</v>
      </c>
      <c r="F23" s="39" t="s">
        <v>430</v>
      </c>
      <c r="G23" s="39" t="s">
        <v>436</v>
      </c>
      <c r="H23" s="39" t="s">
        <v>482</v>
      </c>
      <c r="I23" s="39">
        <v>140</v>
      </c>
      <c r="J23" s="39">
        <v>20001393</v>
      </c>
    </row>
    <row r="24" spans="1:10" x14ac:dyDescent="0.2">
      <c r="A24" s="39">
        <v>23</v>
      </c>
      <c r="B24" s="39" t="s">
        <v>483</v>
      </c>
      <c r="C24" s="40">
        <v>40921</v>
      </c>
      <c r="D24" s="39">
        <v>2</v>
      </c>
      <c r="E24" s="39" t="s">
        <v>434</v>
      </c>
      <c r="F24" s="39" t="s">
        <v>435</v>
      </c>
      <c r="G24" s="39" t="s">
        <v>431</v>
      </c>
      <c r="H24" s="39" t="s">
        <v>484</v>
      </c>
      <c r="I24" s="39">
        <v>150</v>
      </c>
      <c r="J24" s="39">
        <v>20002222</v>
      </c>
    </row>
    <row r="25" spans="1:10" x14ac:dyDescent="0.2">
      <c r="A25" s="39">
        <v>24</v>
      </c>
      <c r="B25" s="39" t="s">
        <v>459</v>
      </c>
      <c r="C25" s="40">
        <v>40943</v>
      </c>
      <c r="D25" s="39">
        <v>2</v>
      </c>
      <c r="E25" s="39" t="s">
        <v>449</v>
      </c>
      <c r="F25" s="39" t="s">
        <v>450</v>
      </c>
      <c r="G25" s="39" t="s">
        <v>439</v>
      </c>
      <c r="H25" s="39" t="s">
        <v>485</v>
      </c>
      <c r="I25" s="39">
        <v>100</v>
      </c>
      <c r="J25" s="39">
        <v>20001010</v>
      </c>
    </row>
    <row r="26" spans="1:10" x14ac:dyDescent="0.2">
      <c r="A26" s="39">
        <v>25</v>
      </c>
      <c r="B26" s="39" t="s">
        <v>486</v>
      </c>
      <c r="C26" s="40">
        <v>40842</v>
      </c>
      <c r="D26" s="39">
        <v>3</v>
      </c>
      <c r="E26" s="39" t="s">
        <v>449</v>
      </c>
      <c r="F26" s="39" t="s">
        <v>450</v>
      </c>
      <c r="G26" s="39" t="s">
        <v>439</v>
      </c>
      <c r="H26" s="39" t="s">
        <v>487</v>
      </c>
      <c r="I26" s="39">
        <v>110</v>
      </c>
      <c r="J26" s="39">
        <v>20001010</v>
      </c>
    </row>
    <row r="27" spans="1:10" x14ac:dyDescent="0.2">
      <c r="A27" s="39">
        <v>26</v>
      </c>
      <c r="B27" s="39" t="s">
        <v>488</v>
      </c>
      <c r="C27" s="40">
        <v>40621</v>
      </c>
      <c r="D27" s="39">
        <v>1</v>
      </c>
      <c r="E27" s="39" t="s">
        <v>429</v>
      </c>
      <c r="F27" s="39" t="s">
        <v>430</v>
      </c>
      <c r="G27" s="39" t="s">
        <v>431</v>
      </c>
      <c r="H27" s="39" t="s">
        <v>489</v>
      </c>
      <c r="I27" s="39">
        <v>90</v>
      </c>
      <c r="J27" s="39">
        <v>50000020</v>
      </c>
    </row>
    <row r="28" spans="1:10" x14ac:dyDescent="0.2">
      <c r="A28" s="39">
        <v>27</v>
      </c>
      <c r="B28" s="39" t="s">
        <v>431</v>
      </c>
      <c r="C28" s="40">
        <v>40594</v>
      </c>
      <c r="D28" s="39">
        <v>2</v>
      </c>
      <c r="E28" s="39" t="s">
        <v>449</v>
      </c>
      <c r="F28" s="39" t="s">
        <v>450</v>
      </c>
      <c r="G28" s="39" t="s">
        <v>436</v>
      </c>
      <c r="H28" s="39" t="s">
        <v>490</v>
      </c>
      <c r="I28" s="39">
        <v>65</v>
      </c>
      <c r="J28" s="39">
        <v>50001385</v>
      </c>
    </row>
    <row r="29" spans="1:10" x14ac:dyDescent="0.2">
      <c r="A29" s="39">
        <v>28</v>
      </c>
      <c r="B29" s="39" t="s">
        <v>439</v>
      </c>
      <c r="C29" s="40">
        <v>40647</v>
      </c>
      <c r="D29" s="39">
        <v>2</v>
      </c>
      <c r="E29" s="39" t="s">
        <v>434</v>
      </c>
      <c r="F29" s="39" t="s">
        <v>435</v>
      </c>
      <c r="G29" s="39" t="s">
        <v>439</v>
      </c>
      <c r="H29" s="41" t="s">
        <v>491</v>
      </c>
      <c r="I29" s="39">
        <v>100</v>
      </c>
      <c r="J29" s="39">
        <v>50001385</v>
      </c>
    </row>
    <row r="30" spans="1:10" x14ac:dyDescent="0.2">
      <c r="A30" s="39">
        <v>29</v>
      </c>
      <c r="B30" s="39" t="s">
        <v>492</v>
      </c>
      <c r="C30" s="40">
        <v>40819</v>
      </c>
      <c r="D30" s="39">
        <v>2</v>
      </c>
      <c r="E30" s="39" t="s">
        <v>429</v>
      </c>
      <c r="F30" s="39" t="s">
        <v>430</v>
      </c>
      <c r="G30" s="39" t="s">
        <v>436</v>
      </c>
      <c r="H30" s="39" t="s">
        <v>493</v>
      </c>
      <c r="I30" s="39">
        <v>30</v>
      </c>
      <c r="J30" s="39">
        <v>50006681</v>
      </c>
    </row>
    <row r="31" spans="1:10" x14ac:dyDescent="0.2">
      <c r="A31" s="39">
        <v>30</v>
      </c>
      <c r="B31" s="39" t="s">
        <v>494</v>
      </c>
      <c r="C31" s="40">
        <v>41284</v>
      </c>
      <c r="D31" s="39">
        <v>1</v>
      </c>
      <c r="E31" s="39" t="s">
        <v>429</v>
      </c>
      <c r="F31" s="39" t="s">
        <v>430</v>
      </c>
      <c r="G31" s="39" t="s">
        <v>436</v>
      </c>
      <c r="H31" s="39" t="s">
        <v>495</v>
      </c>
      <c r="I31" s="39">
        <v>30</v>
      </c>
      <c r="J31" s="39">
        <v>50007112</v>
      </c>
    </row>
    <row r="32" spans="1:10" x14ac:dyDescent="0.2">
      <c r="A32" s="39">
        <v>31</v>
      </c>
      <c r="B32" s="39" t="s">
        <v>496</v>
      </c>
      <c r="C32" s="40">
        <v>40795</v>
      </c>
      <c r="D32" s="39">
        <v>3</v>
      </c>
      <c r="E32" s="39" t="s">
        <v>434</v>
      </c>
      <c r="F32" s="39" t="s">
        <v>435</v>
      </c>
      <c r="G32" s="39" t="s">
        <v>431</v>
      </c>
      <c r="H32" s="39" t="s">
        <v>497</v>
      </c>
      <c r="I32" s="39">
        <v>90</v>
      </c>
      <c r="J32" s="39">
        <v>50001736</v>
      </c>
    </row>
    <row r="33" spans="1:10" x14ac:dyDescent="0.2">
      <c r="A33" s="39">
        <v>32</v>
      </c>
      <c r="B33" s="39" t="s">
        <v>498</v>
      </c>
      <c r="C33" s="40">
        <v>40309</v>
      </c>
      <c r="D33" s="39">
        <v>3</v>
      </c>
      <c r="E33" s="39" t="s">
        <v>429</v>
      </c>
      <c r="F33" s="39" t="s">
        <v>430</v>
      </c>
      <c r="G33" s="39" t="s">
        <v>436</v>
      </c>
      <c r="H33" s="39" t="s">
        <v>499</v>
      </c>
      <c r="I33" s="39">
        <v>190</v>
      </c>
      <c r="J33" s="39">
        <v>50004373</v>
      </c>
    </row>
    <row r="34" spans="1:10" x14ac:dyDescent="0.2">
      <c r="A34" s="39">
        <v>33</v>
      </c>
      <c r="B34" s="39" t="s">
        <v>500</v>
      </c>
      <c r="C34" s="40">
        <v>40335</v>
      </c>
      <c r="D34" s="39">
        <v>3</v>
      </c>
      <c r="E34" s="39" t="s">
        <v>434</v>
      </c>
      <c r="F34" s="39" t="s">
        <v>435</v>
      </c>
      <c r="G34" s="39" t="s">
        <v>439</v>
      </c>
      <c r="H34" s="39" t="s">
        <v>501</v>
      </c>
      <c r="I34" s="39">
        <v>290</v>
      </c>
      <c r="J34" s="39">
        <v>50000020</v>
      </c>
    </row>
    <row r="35" spans="1:10" x14ac:dyDescent="0.2">
      <c r="A35" s="39">
        <v>34</v>
      </c>
      <c r="B35" s="39" t="s">
        <v>502</v>
      </c>
      <c r="C35" s="40">
        <v>41108</v>
      </c>
      <c r="D35" s="39">
        <v>3</v>
      </c>
      <c r="E35" s="39" t="s">
        <v>429</v>
      </c>
      <c r="F35" s="39" t="s">
        <v>430</v>
      </c>
      <c r="G35" s="39" t="s">
        <v>455</v>
      </c>
      <c r="H35" s="39" t="s">
        <v>503</v>
      </c>
      <c r="I35" s="39">
        <v>130</v>
      </c>
      <c r="J35" s="39">
        <v>50004373</v>
      </c>
    </row>
    <row r="36" spans="1:10" x14ac:dyDescent="0.2">
      <c r="A36" s="39">
        <v>35</v>
      </c>
      <c r="B36" s="39" t="s">
        <v>504</v>
      </c>
      <c r="C36" s="40">
        <v>40677</v>
      </c>
      <c r="D36" s="39">
        <v>1</v>
      </c>
      <c r="E36" s="39" t="s">
        <v>429</v>
      </c>
      <c r="F36" s="39" t="s">
        <v>442</v>
      </c>
      <c r="G36" s="39" t="s">
        <v>436</v>
      </c>
      <c r="H36" s="39" t="s">
        <v>505</v>
      </c>
      <c r="I36" s="39">
        <v>190</v>
      </c>
      <c r="J36" s="39">
        <v>50007256</v>
      </c>
    </row>
    <row r="37" spans="1:10" x14ac:dyDescent="0.2">
      <c r="A37" s="39">
        <v>36</v>
      </c>
      <c r="B37" s="39" t="s">
        <v>506</v>
      </c>
      <c r="C37" s="40">
        <v>40714</v>
      </c>
      <c r="D37" s="39">
        <v>1</v>
      </c>
      <c r="E37" s="39" t="s">
        <v>449</v>
      </c>
      <c r="F37" s="39" t="s">
        <v>450</v>
      </c>
      <c r="G37" s="39" t="s">
        <v>436</v>
      </c>
      <c r="H37" s="39" t="s">
        <v>507</v>
      </c>
      <c r="I37" s="39">
        <v>75</v>
      </c>
      <c r="J37" s="39">
        <v>50007112</v>
      </c>
    </row>
    <row r="38" spans="1:10" x14ac:dyDescent="0.2">
      <c r="A38" s="39">
        <v>37</v>
      </c>
      <c r="B38" s="39" t="s">
        <v>508</v>
      </c>
      <c r="C38" s="40">
        <v>40725</v>
      </c>
      <c r="D38" s="39">
        <v>1</v>
      </c>
      <c r="E38" s="39" t="s">
        <v>429</v>
      </c>
      <c r="F38" s="39" t="s">
        <v>430</v>
      </c>
      <c r="G38" s="39" t="s">
        <v>436</v>
      </c>
      <c r="H38" s="39" t="s">
        <v>509</v>
      </c>
      <c r="I38" s="39">
        <v>250</v>
      </c>
      <c r="J38" s="39">
        <v>50004373</v>
      </c>
    </row>
    <row r="39" spans="1:10" x14ac:dyDescent="0.2">
      <c r="A39" s="39">
        <v>38</v>
      </c>
      <c r="B39" s="39" t="s">
        <v>477</v>
      </c>
      <c r="C39" s="40">
        <v>40826</v>
      </c>
      <c r="D39" s="39">
        <v>2</v>
      </c>
      <c r="E39" s="39" t="s">
        <v>449</v>
      </c>
      <c r="F39" s="39" t="s">
        <v>450</v>
      </c>
      <c r="G39" s="39" t="s">
        <v>436</v>
      </c>
      <c r="H39" s="39" t="s">
        <v>510</v>
      </c>
      <c r="I39" s="39">
        <v>260</v>
      </c>
      <c r="J39" s="39">
        <v>50007256</v>
      </c>
    </row>
    <row r="40" spans="1:10" x14ac:dyDescent="0.2">
      <c r="A40" s="39">
        <v>39</v>
      </c>
      <c r="B40" s="39" t="s">
        <v>511</v>
      </c>
      <c r="C40" s="40">
        <v>40706</v>
      </c>
      <c r="D40" s="39">
        <v>2</v>
      </c>
      <c r="E40" s="39" t="s">
        <v>434</v>
      </c>
      <c r="F40" s="39" t="s">
        <v>435</v>
      </c>
      <c r="G40" s="39" t="s">
        <v>436</v>
      </c>
      <c r="H40" s="39" t="s">
        <v>512</v>
      </c>
      <c r="I40" s="39">
        <v>180</v>
      </c>
      <c r="J40" s="39">
        <v>50000020</v>
      </c>
    </row>
    <row r="41" spans="1:10" x14ac:dyDescent="0.2">
      <c r="A41" s="39">
        <v>40</v>
      </c>
      <c r="B41" s="39" t="s">
        <v>513</v>
      </c>
      <c r="C41" s="40">
        <v>40704</v>
      </c>
      <c r="D41" s="39">
        <v>1</v>
      </c>
      <c r="E41" s="39" t="s">
        <v>434</v>
      </c>
      <c r="F41" s="39" t="s">
        <v>435</v>
      </c>
      <c r="G41" s="39" t="s">
        <v>431</v>
      </c>
      <c r="H41" s="39" t="s">
        <v>514</v>
      </c>
      <c r="I41" s="39">
        <v>110</v>
      </c>
      <c r="J41" s="39">
        <v>50004373</v>
      </c>
    </row>
    <row r="42" spans="1:10" x14ac:dyDescent="0.2">
      <c r="A42" s="39">
        <v>41</v>
      </c>
      <c r="B42" s="39" t="s">
        <v>515</v>
      </c>
      <c r="C42" s="40">
        <v>40645</v>
      </c>
      <c r="D42" s="39">
        <v>4</v>
      </c>
      <c r="E42" s="39" t="s">
        <v>429</v>
      </c>
      <c r="F42" s="39" t="s">
        <v>430</v>
      </c>
      <c r="G42" s="39" t="s">
        <v>439</v>
      </c>
      <c r="H42" s="39" t="s">
        <v>516</v>
      </c>
      <c r="I42" s="39">
        <v>280</v>
      </c>
      <c r="J42" s="39">
        <v>50008741</v>
      </c>
    </row>
    <row r="43" spans="1:10" x14ac:dyDescent="0.2">
      <c r="A43" s="39">
        <v>42</v>
      </c>
      <c r="B43" s="39" t="s">
        <v>517</v>
      </c>
      <c r="C43" s="40">
        <v>40741</v>
      </c>
      <c r="D43" s="39">
        <v>4</v>
      </c>
      <c r="E43" s="39" t="s">
        <v>429</v>
      </c>
      <c r="F43" s="39" t="s">
        <v>430</v>
      </c>
      <c r="G43" s="39" t="s">
        <v>436</v>
      </c>
      <c r="H43" s="39" t="s">
        <v>518</v>
      </c>
      <c r="I43" s="39">
        <v>180</v>
      </c>
      <c r="J43" s="39">
        <v>50008741</v>
      </c>
    </row>
    <row r="44" spans="1:10" x14ac:dyDescent="0.2">
      <c r="A44" s="39">
        <v>43</v>
      </c>
      <c r="B44" s="39" t="s">
        <v>519</v>
      </c>
      <c r="C44" s="40">
        <v>40900</v>
      </c>
      <c r="D44" s="39">
        <v>4</v>
      </c>
      <c r="E44" s="39" t="s">
        <v>434</v>
      </c>
      <c r="F44" s="39" t="s">
        <v>430</v>
      </c>
      <c r="G44" s="39" t="s">
        <v>439</v>
      </c>
      <c r="H44" s="39" t="s">
        <v>520</v>
      </c>
      <c r="I44" s="39">
        <v>260</v>
      </c>
      <c r="J44" s="39">
        <v>50007256</v>
      </c>
    </row>
    <row r="45" spans="1:10" x14ac:dyDescent="0.2">
      <c r="A45" s="39">
        <v>44</v>
      </c>
      <c r="B45" s="39" t="s">
        <v>473</v>
      </c>
      <c r="C45" s="40">
        <v>40951</v>
      </c>
      <c r="D45" s="39">
        <v>4</v>
      </c>
      <c r="E45" s="39" t="s">
        <v>434</v>
      </c>
      <c r="F45" s="39" t="s">
        <v>430</v>
      </c>
      <c r="G45" s="39" t="s">
        <v>439</v>
      </c>
      <c r="H45" s="39" t="s">
        <v>521</v>
      </c>
      <c r="I45" s="39">
        <v>180</v>
      </c>
      <c r="J45" s="39">
        <v>50006681</v>
      </c>
    </row>
    <row r="46" spans="1:10" x14ac:dyDescent="0.2">
      <c r="A46" s="39">
        <v>45</v>
      </c>
      <c r="B46" s="39" t="s">
        <v>522</v>
      </c>
      <c r="C46" s="40">
        <v>40797</v>
      </c>
      <c r="D46" s="39">
        <v>1</v>
      </c>
      <c r="E46" s="39" t="s">
        <v>434</v>
      </c>
      <c r="F46" s="39" t="s">
        <v>430</v>
      </c>
      <c r="G46" s="39" t="s">
        <v>436</v>
      </c>
      <c r="H46" s="39" t="s">
        <v>523</v>
      </c>
      <c r="I46" s="39">
        <v>30</v>
      </c>
      <c r="J46" s="39">
        <v>50007256</v>
      </c>
    </row>
    <row r="47" spans="1:10" x14ac:dyDescent="0.2">
      <c r="A47" s="39">
        <v>46</v>
      </c>
      <c r="B47" s="39" t="s">
        <v>524</v>
      </c>
      <c r="C47" s="40">
        <v>40612</v>
      </c>
      <c r="D47" s="39">
        <v>1</v>
      </c>
      <c r="E47" s="39" t="s">
        <v>434</v>
      </c>
      <c r="F47" s="39" t="s">
        <v>435</v>
      </c>
      <c r="G47" s="39" t="s">
        <v>431</v>
      </c>
      <c r="H47" s="39" t="s">
        <v>525</v>
      </c>
      <c r="I47" s="39">
        <v>190</v>
      </c>
      <c r="J47" s="39">
        <v>50008741</v>
      </c>
    </row>
    <row r="48" spans="1:10" x14ac:dyDescent="0.2">
      <c r="A48" s="39">
        <v>47</v>
      </c>
      <c r="B48" s="39" t="s">
        <v>526</v>
      </c>
      <c r="C48" s="40">
        <v>40796</v>
      </c>
      <c r="D48" s="39">
        <v>1</v>
      </c>
      <c r="E48" s="39" t="s">
        <v>434</v>
      </c>
      <c r="F48" s="39" t="s">
        <v>435</v>
      </c>
      <c r="G48" s="39" t="s">
        <v>431</v>
      </c>
      <c r="H48" s="39" t="s">
        <v>527</v>
      </c>
      <c r="I48" s="39">
        <v>100</v>
      </c>
      <c r="J48" s="39">
        <v>50004373</v>
      </c>
    </row>
    <row r="49" spans="1:10" x14ac:dyDescent="0.2">
      <c r="A49" s="39">
        <v>48</v>
      </c>
      <c r="B49" s="39" t="s">
        <v>528</v>
      </c>
      <c r="C49" s="40">
        <v>40766</v>
      </c>
      <c r="D49" s="39">
        <v>2</v>
      </c>
      <c r="E49" s="39" t="s">
        <v>429</v>
      </c>
      <c r="F49" s="39" t="s">
        <v>430</v>
      </c>
      <c r="G49" s="39" t="s">
        <v>436</v>
      </c>
      <c r="H49" s="39" t="s">
        <v>529</v>
      </c>
      <c r="I49" s="39">
        <v>170</v>
      </c>
      <c r="J49" s="39">
        <v>50008741</v>
      </c>
    </row>
    <row r="50" spans="1:10" x14ac:dyDescent="0.2">
      <c r="A50" s="39">
        <v>49</v>
      </c>
      <c r="B50" s="39" t="s">
        <v>530</v>
      </c>
      <c r="C50" s="40">
        <v>40907</v>
      </c>
      <c r="D50" s="39">
        <v>2</v>
      </c>
      <c r="E50" s="39" t="s">
        <v>429</v>
      </c>
      <c r="F50" s="39" t="s">
        <v>430</v>
      </c>
      <c r="G50" s="39" t="s">
        <v>436</v>
      </c>
      <c r="H50" s="39" t="s">
        <v>531</v>
      </c>
      <c r="I50" s="39">
        <v>160</v>
      </c>
      <c r="J50" s="39">
        <v>50000020</v>
      </c>
    </row>
    <row r="51" spans="1:10" x14ac:dyDescent="0.2">
      <c r="A51" s="39">
        <v>50</v>
      </c>
      <c r="B51" s="39" t="s">
        <v>532</v>
      </c>
      <c r="C51" s="40">
        <v>40941</v>
      </c>
      <c r="D51" s="39">
        <v>1</v>
      </c>
      <c r="E51" s="39" t="s">
        <v>434</v>
      </c>
      <c r="F51" s="39" t="s">
        <v>435</v>
      </c>
      <c r="G51" s="39" t="s">
        <v>431</v>
      </c>
      <c r="H51" s="39" t="s">
        <v>533</v>
      </c>
      <c r="I51" s="39">
        <v>165</v>
      </c>
      <c r="J51" s="39">
        <v>50001736</v>
      </c>
    </row>
    <row r="52" spans="1:10" x14ac:dyDescent="0.2">
      <c r="A52" s="39">
        <v>51</v>
      </c>
      <c r="B52" s="39" t="s">
        <v>534</v>
      </c>
      <c r="C52" s="40">
        <v>40922</v>
      </c>
      <c r="D52" s="39">
        <v>3</v>
      </c>
      <c r="E52" s="39" t="s">
        <v>449</v>
      </c>
      <c r="F52" s="39" t="s">
        <v>450</v>
      </c>
      <c r="G52" s="39" t="s">
        <v>439</v>
      </c>
      <c r="H52" s="39" t="s">
        <v>535</v>
      </c>
      <c r="I52" s="39">
        <v>200</v>
      </c>
      <c r="J52" s="39">
        <v>50007256</v>
      </c>
    </row>
    <row r="53" spans="1:10" x14ac:dyDescent="0.2">
      <c r="A53" s="39">
        <v>52</v>
      </c>
      <c r="B53" s="39" t="s">
        <v>428</v>
      </c>
      <c r="C53" s="40">
        <v>40897</v>
      </c>
      <c r="D53" s="39">
        <v>1</v>
      </c>
      <c r="E53" s="39" t="s">
        <v>429</v>
      </c>
      <c r="F53" s="39" t="s">
        <v>442</v>
      </c>
      <c r="G53" s="39" t="s">
        <v>431</v>
      </c>
      <c r="H53" s="39" t="s">
        <v>536</v>
      </c>
      <c r="I53" s="39">
        <v>100</v>
      </c>
      <c r="J53" s="39">
        <v>800007988</v>
      </c>
    </row>
    <row r="54" spans="1:10" x14ac:dyDescent="0.2">
      <c r="A54" s="39">
        <v>53</v>
      </c>
      <c r="B54" s="39" t="s">
        <v>433</v>
      </c>
      <c r="C54" s="40">
        <v>40907</v>
      </c>
      <c r="D54" s="39">
        <v>2</v>
      </c>
      <c r="E54" s="39" t="s">
        <v>537</v>
      </c>
      <c r="F54" s="39" t="s">
        <v>450</v>
      </c>
      <c r="G54" s="39" t="s">
        <v>436</v>
      </c>
      <c r="H54" s="39" t="s">
        <v>538</v>
      </c>
      <c r="I54" s="39">
        <v>120</v>
      </c>
      <c r="J54" s="39">
        <v>800003384</v>
      </c>
    </row>
    <row r="55" spans="1:10" x14ac:dyDescent="0.2">
      <c r="A55" s="39">
        <v>54</v>
      </c>
      <c r="B55" s="39" t="s">
        <v>438</v>
      </c>
      <c r="C55" s="40">
        <v>40910</v>
      </c>
      <c r="D55" s="39">
        <v>1</v>
      </c>
      <c r="E55" s="39" t="s">
        <v>537</v>
      </c>
      <c r="F55" s="39" t="s">
        <v>450</v>
      </c>
      <c r="G55" s="39" t="s">
        <v>439</v>
      </c>
      <c r="H55" s="39" t="s">
        <v>539</v>
      </c>
      <c r="I55" s="39">
        <v>90</v>
      </c>
      <c r="J55" s="39">
        <v>800004055</v>
      </c>
    </row>
    <row r="56" spans="1:10" x14ac:dyDescent="0.2">
      <c r="A56" s="39">
        <v>55</v>
      </c>
      <c r="B56" s="39" t="s">
        <v>441</v>
      </c>
      <c r="C56" s="40">
        <v>40911</v>
      </c>
      <c r="D56" s="39">
        <v>3</v>
      </c>
      <c r="E56" s="39" t="s">
        <v>434</v>
      </c>
      <c r="F56" s="39" t="s">
        <v>435</v>
      </c>
      <c r="G56" s="39" t="s">
        <v>436</v>
      </c>
      <c r="H56" s="39" t="s">
        <v>540</v>
      </c>
      <c r="I56" s="39">
        <v>180</v>
      </c>
      <c r="J56" s="39">
        <v>800002714</v>
      </c>
    </row>
    <row r="57" spans="1:10" x14ac:dyDescent="0.2">
      <c r="A57" s="39">
        <v>56</v>
      </c>
      <c r="B57" s="39" t="s">
        <v>444</v>
      </c>
      <c r="C57" s="40">
        <v>40840</v>
      </c>
      <c r="D57" s="39">
        <v>3</v>
      </c>
      <c r="E57" s="39" t="s">
        <v>429</v>
      </c>
      <c r="F57" s="39" t="s">
        <v>442</v>
      </c>
      <c r="G57" s="39" t="s">
        <v>436</v>
      </c>
      <c r="H57" s="39" t="s">
        <v>541</v>
      </c>
      <c r="I57" s="39">
        <v>200</v>
      </c>
      <c r="J57" s="39">
        <v>800003803</v>
      </c>
    </row>
    <row r="58" spans="1:10" x14ac:dyDescent="0.2">
      <c r="A58" s="39">
        <v>57</v>
      </c>
      <c r="B58" s="39" t="s">
        <v>446</v>
      </c>
      <c r="C58" s="40">
        <v>40792</v>
      </c>
      <c r="D58" s="39">
        <v>1</v>
      </c>
      <c r="E58" s="39" t="s">
        <v>434</v>
      </c>
      <c r="F58" s="39" t="s">
        <v>430</v>
      </c>
      <c r="G58" s="39" t="s">
        <v>431</v>
      </c>
      <c r="H58" s="39" t="s">
        <v>542</v>
      </c>
      <c r="I58" s="39">
        <v>205</v>
      </c>
      <c r="J58" s="39">
        <v>800004066</v>
      </c>
    </row>
    <row r="59" spans="1:10" x14ac:dyDescent="0.2">
      <c r="A59" s="39">
        <v>58</v>
      </c>
      <c r="B59" s="39" t="s">
        <v>448</v>
      </c>
      <c r="C59" s="40">
        <v>40462</v>
      </c>
      <c r="D59" s="39">
        <v>2</v>
      </c>
      <c r="E59" s="39" t="s">
        <v>429</v>
      </c>
      <c r="F59" s="39" t="s">
        <v>430</v>
      </c>
      <c r="G59" s="39" t="s">
        <v>436</v>
      </c>
      <c r="H59" s="39" t="s">
        <v>543</v>
      </c>
      <c r="I59" s="39">
        <v>125</v>
      </c>
      <c r="J59" s="39">
        <v>800004066</v>
      </c>
    </row>
    <row r="60" spans="1:10" x14ac:dyDescent="0.2">
      <c r="A60" s="39">
        <v>59</v>
      </c>
      <c r="B60" s="39" t="s">
        <v>452</v>
      </c>
      <c r="C60" s="40">
        <v>40638</v>
      </c>
      <c r="D60" s="39">
        <v>3</v>
      </c>
      <c r="E60" s="39" t="s">
        <v>449</v>
      </c>
      <c r="F60" s="39" t="s">
        <v>450</v>
      </c>
      <c r="G60" s="39" t="s">
        <v>439</v>
      </c>
      <c r="H60" s="39" t="s">
        <v>544</v>
      </c>
      <c r="I60" s="39">
        <v>65</v>
      </c>
      <c r="J60" s="39">
        <v>800007988</v>
      </c>
    </row>
    <row r="61" spans="1:10" x14ac:dyDescent="0.2">
      <c r="A61" s="39">
        <v>60</v>
      </c>
      <c r="B61" s="39" t="s">
        <v>454</v>
      </c>
      <c r="C61" s="40">
        <v>40909</v>
      </c>
      <c r="D61" s="39">
        <v>1</v>
      </c>
      <c r="E61" s="39" t="s">
        <v>449</v>
      </c>
      <c r="F61" s="39" t="s">
        <v>450</v>
      </c>
      <c r="G61" s="39" t="s">
        <v>455</v>
      </c>
      <c r="H61" s="39" t="s">
        <v>545</v>
      </c>
      <c r="I61" s="39">
        <v>60</v>
      </c>
      <c r="J61" s="39">
        <v>800003803</v>
      </c>
    </row>
    <row r="62" spans="1:10" x14ac:dyDescent="0.2">
      <c r="A62" s="39">
        <v>61</v>
      </c>
      <c r="B62" s="39" t="s">
        <v>457</v>
      </c>
      <c r="C62" s="40">
        <v>40890</v>
      </c>
      <c r="D62" s="39">
        <v>1</v>
      </c>
      <c r="E62" s="39" t="s">
        <v>429</v>
      </c>
      <c r="F62" s="39" t="s">
        <v>430</v>
      </c>
      <c r="G62" s="39" t="s">
        <v>436</v>
      </c>
      <c r="H62" s="39" t="s">
        <v>546</v>
      </c>
      <c r="I62" s="39">
        <v>190</v>
      </c>
      <c r="J62" s="39">
        <v>800006006</v>
      </c>
    </row>
    <row r="63" spans="1:10" x14ac:dyDescent="0.2">
      <c r="A63" s="39">
        <v>62</v>
      </c>
      <c r="B63" s="39" t="s">
        <v>459</v>
      </c>
      <c r="C63" s="40">
        <v>40892</v>
      </c>
      <c r="D63" s="39">
        <v>1</v>
      </c>
      <c r="E63" s="39" t="s">
        <v>537</v>
      </c>
      <c r="F63" s="39" t="s">
        <v>450</v>
      </c>
      <c r="G63" s="39" t="s">
        <v>436</v>
      </c>
      <c r="H63" s="39" t="s">
        <v>547</v>
      </c>
      <c r="I63" s="39">
        <v>170</v>
      </c>
      <c r="J63" s="39">
        <v>800003803</v>
      </c>
    </row>
    <row r="64" spans="1:10" x14ac:dyDescent="0.2">
      <c r="A64" s="39">
        <v>63</v>
      </c>
      <c r="B64" s="39" t="s">
        <v>461</v>
      </c>
      <c r="C64" s="40">
        <v>40582</v>
      </c>
      <c r="D64" s="39">
        <v>2</v>
      </c>
      <c r="E64" s="39" t="s">
        <v>429</v>
      </c>
      <c r="F64" s="39" t="s">
        <v>430</v>
      </c>
      <c r="G64" s="39" t="s">
        <v>436</v>
      </c>
      <c r="H64" s="39" t="s">
        <v>548</v>
      </c>
      <c r="I64" s="39">
        <v>210</v>
      </c>
      <c r="J64" s="39">
        <v>800007988</v>
      </c>
    </row>
    <row r="65" spans="1:10" x14ac:dyDescent="0.2">
      <c r="A65" s="39">
        <v>64</v>
      </c>
      <c r="B65" s="39" t="s">
        <v>463</v>
      </c>
      <c r="C65" s="40">
        <v>40787</v>
      </c>
      <c r="D65" s="39">
        <v>2</v>
      </c>
      <c r="E65" s="39" t="s">
        <v>429</v>
      </c>
      <c r="F65" s="39" t="s">
        <v>430</v>
      </c>
      <c r="G65" s="39" t="s">
        <v>436</v>
      </c>
      <c r="H65" s="39" t="s">
        <v>549</v>
      </c>
      <c r="I65" s="39">
        <v>22</v>
      </c>
      <c r="J65" s="39">
        <v>800002975</v>
      </c>
    </row>
    <row r="66" spans="1:10" x14ac:dyDescent="0.2">
      <c r="A66" s="39">
        <v>65</v>
      </c>
      <c r="B66" s="39" t="s">
        <v>465</v>
      </c>
      <c r="C66" s="40">
        <v>40876</v>
      </c>
      <c r="D66" s="39">
        <v>2</v>
      </c>
      <c r="E66" s="39" t="s">
        <v>434</v>
      </c>
      <c r="F66" s="39" t="s">
        <v>430</v>
      </c>
      <c r="G66" s="39" t="s">
        <v>436</v>
      </c>
      <c r="H66" s="39" t="s">
        <v>550</v>
      </c>
      <c r="I66" s="39">
        <v>250</v>
      </c>
      <c r="J66" s="39">
        <v>800004055</v>
      </c>
    </row>
    <row r="67" spans="1:10" x14ac:dyDescent="0.2">
      <c r="A67" s="39">
        <v>66</v>
      </c>
      <c r="B67" s="39" t="s">
        <v>467</v>
      </c>
      <c r="C67" s="40">
        <v>40645</v>
      </c>
      <c r="D67" s="39">
        <v>2</v>
      </c>
      <c r="E67" s="39" t="s">
        <v>449</v>
      </c>
      <c r="F67" s="39" t="s">
        <v>450</v>
      </c>
      <c r="G67" s="39" t="s">
        <v>431</v>
      </c>
      <c r="H67" s="39" t="s">
        <v>551</v>
      </c>
      <c r="I67" s="39">
        <v>190</v>
      </c>
      <c r="J67" s="39">
        <v>800004915</v>
      </c>
    </row>
    <row r="68" spans="1:10" x14ac:dyDescent="0.2">
      <c r="A68" s="39">
        <v>67</v>
      </c>
      <c r="B68" s="39" t="s">
        <v>469</v>
      </c>
      <c r="C68" s="40">
        <v>40664</v>
      </c>
      <c r="D68" s="39">
        <v>2</v>
      </c>
      <c r="E68" s="39" t="s">
        <v>537</v>
      </c>
      <c r="F68" s="39" t="s">
        <v>450</v>
      </c>
      <c r="G68" s="39" t="s">
        <v>439</v>
      </c>
      <c r="H68" s="39" t="s">
        <v>552</v>
      </c>
      <c r="I68" s="39">
        <v>275</v>
      </c>
      <c r="J68" s="39">
        <v>800002714</v>
      </c>
    </row>
    <row r="69" spans="1:10" x14ac:dyDescent="0.2">
      <c r="A69" s="39">
        <v>68</v>
      </c>
      <c r="B69" s="39" t="s">
        <v>471</v>
      </c>
      <c r="C69" s="40">
        <v>41274</v>
      </c>
      <c r="D69" s="39">
        <v>2</v>
      </c>
      <c r="E69" s="39" t="s">
        <v>537</v>
      </c>
      <c r="F69" s="39" t="s">
        <v>450</v>
      </c>
      <c r="G69" s="39" t="s">
        <v>436</v>
      </c>
      <c r="H69" s="39" t="s">
        <v>552</v>
      </c>
      <c r="I69" s="39">
        <v>285</v>
      </c>
      <c r="J69" s="39">
        <v>800008620</v>
      </c>
    </row>
    <row r="70" spans="1:10" x14ac:dyDescent="0.2">
      <c r="A70" s="39">
        <v>69</v>
      </c>
      <c r="B70" s="39" t="s">
        <v>473</v>
      </c>
      <c r="C70" s="40">
        <v>40619</v>
      </c>
      <c r="D70" s="39">
        <v>2</v>
      </c>
      <c r="E70" s="39" t="s">
        <v>429</v>
      </c>
      <c r="F70" s="39" t="s">
        <v>430</v>
      </c>
      <c r="G70" s="39" t="s">
        <v>439</v>
      </c>
      <c r="H70" s="39" t="s">
        <v>553</v>
      </c>
      <c r="I70" s="39">
        <v>100</v>
      </c>
      <c r="J70" s="39">
        <v>800008620</v>
      </c>
    </row>
    <row r="71" spans="1:10" x14ac:dyDescent="0.2">
      <c r="A71" s="39">
        <v>70</v>
      </c>
      <c r="B71" s="39" t="s">
        <v>475</v>
      </c>
      <c r="C71" s="40">
        <v>40610</v>
      </c>
      <c r="D71" s="39">
        <v>3</v>
      </c>
      <c r="E71" s="39" t="s">
        <v>434</v>
      </c>
      <c r="F71" s="39" t="s">
        <v>435</v>
      </c>
      <c r="G71" s="39" t="s">
        <v>439</v>
      </c>
      <c r="H71" s="39" t="s">
        <v>554</v>
      </c>
      <c r="I71" s="39">
        <v>95</v>
      </c>
      <c r="J71" s="39">
        <v>800003803</v>
      </c>
    </row>
    <row r="72" spans="1:10" x14ac:dyDescent="0.2">
      <c r="A72" s="39">
        <v>71</v>
      </c>
      <c r="B72" s="39" t="s">
        <v>477</v>
      </c>
      <c r="C72" s="40">
        <v>40736</v>
      </c>
      <c r="D72" s="39">
        <v>1</v>
      </c>
      <c r="E72" s="39" t="s">
        <v>434</v>
      </c>
      <c r="F72" s="39" t="s">
        <v>435</v>
      </c>
      <c r="G72" s="39" t="s">
        <v>436</v>
      </c>
      <c r="H72" s="39" t="s">
        <v>555</v>
      </c>
      <c r="I72" s="39">
        <v>65</v>
      </c>
      <c r="J72" s="39">
        <v>800008906</v>
      </c>
    </row>
    <row r="73" spans="1:10" x14ac:dyDescent="0.2">
      <c r="A73" s="39">
        <v>72</v>
      </c>
      <c r="B73" s="39" t="s">
        <v>524</v>
      </c>
      <c r="C73" s="40">
        <v>40616</v>
      </c>
      <c r="D73" s="39">
        <v>2</v>
      </c>
      <c r="E73" s="39" t="s">
        <v>429</v>
      </c>
      <c r="F73" s="39" t="s">
        <v>430</v>
      </c>
      <c r="G73" s="39" t="s">
        <v>436</v>
      </c>
      <c r="H73" s="39" t="s">
        <v>556</v>
      </c>
      <c r="I73" s="39">
        <v>100</v>
      </c>
      <c r="J73" s="39">
        <v>800003803</v>
      </c>
    </row>
    <row r="74" spans="1:10" x14ac:dyDescent="0.2">
      <c r="A74" s="39">
        <v>73</v>
      </c>
      <c r="B74" s="39" t="s">
        <v>498</v>
      </c>
      <c r="C74" s="40">
        <v>41079</v>
      </c>
      <c r="D74" s="39">
        <v>1</v>
      </c>
      <c r="E74" s="39" t="s">
        <v>434</v>
      </c>
      <c r="F74" s="39" t="s">
        <v>435</v>
      </c>
      <c r="G74" s="39" t="s">
        <v>436</v>
      </c>
      <c r="H74" s="39" t="s">
        <v>557</v>
      </c>
      <c r="I74" s="39">
        <v>105</v>
      </c>
      <c r="J74" s="39">
        <v>800003803</v>
      </c>
    </row>
    <row r="75" spans="1:10" x14ac:dyDescent="0.2">
      <c r="A75" s="39">
        <v>74</v>
      </c>
      <c r="B75" s="39" t="s">
        <v>558</v>
      </c>
      <c r="C75" s="40">
        <v>40129</v>
      </c>
      <c r="D75" s="39">
        <v>1</v>
      </c>
      <c r="E75" s="39" t="s">
        <v>537</v>
      </c>
      <c r="F75" s="39" t="s">
        <v>450</v>
      </c>
      <c r="G75" s="39" t="s">
        <v>439</v>
      </c>
      <c r="H75" s="39" t="s">
        <v>559</v>
      </c>
      <c r="I75" s="39">
        <v>95</v>
      </c>
      <c r="J75" s="39">
        <v>800004066</v>
      </c>
    </row>
    <row r="76" spans="1:10" x14ac:dyDescent="0.2">
      <c r="A76" s="39">
        <v>75</v>
      </c>
      <c r="B76" s="39" t="s">
        <v>560</v>
      </c>
      <c r="C76" s="40">
        <v>41279</v>
      </c>
      <c r="D76" s="39">
        <v>3</v>
      </c>
      <c r="E76" s="39" t="s">
        <v>429</v>
      </c>
      <c r="F76" s="39" t="s">
        <v>430</v>
      </c>
      <c r="G76" s="39" t="s">
        <v>436</v>
      </c>
      <c r="H76" s="39" t="s">
        <v>561</v>
      </c>
      <c r="I76" s="39">
        <v>90</v>
      </c>
      <c r="J76" s="39">
        <v>800003384</v>
      </c>
    </row>
    <row r="77" spans="1:10" x14ac:dyDescent="0.2">
      <c r="A77" s="39">
        <v>76</v>
      </c>
      <c r="B77" s="39" t="s">
        <v>562</v>
      </c>
      <c r="C77" s="40">
        <v>40787</v>
      </c>
      <c r="D77" s="39">
        <v>1</v>
      </c>
      <c r="E77" s="39" t="s">
        <v>429</v>
      </c>
      <c r="F77" s="39" t="s">
        <v>430</v>
      </c>
      <c r="G77" s="39" t="s">
        <v>436</v>
      </c>
      <c r="H77" s="39" t="s">
        <v>563</v>
      </c>
      <c r="I77" s="39">
        <v>100</v>
      </c>
      <c r="J77" s="39">
        <v>800008620</v>
      </c>
    </row>
    <row r="78" spans="1:10" x14ac:dyDescent="0.2">
      <c r="A78" s="39">
        <v>77</v>
      </c>
      <c r="B78" s="39" t="s">
        <v>564</v>
      </c>
      <c r="C78" s="40">
        <v>40847</v>
      </c>
      <c r="D78" s="39">
        <v>1</v>
      </c>
      <c r="E78" s="39" t="s">
        <v>429</v>
      </c>
      <c r="F78" s="39" t="s">
        <v>430</v>
      </c>
      <c r="G78" s="39" t="s">
        <v>436</v>
      </c>
      <c r="H78" s="39" t="s">
        <v>565</v>
      </c>
      <c r="I78" s="39">
        <v>110</v>
      </c>
      <c r="J78" s="39">
        <v>800003803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3"/>
  <sheetViews>
    <sheetView rightToLeft="1" workbookViewId="0">
      <selection sqref="A1:K243"/>
    </sheetView>
  </sheetViews>
  <sheetFormatPr defaultRowHeight="14.25" x14ac:dyDescent="0.2"/>
  <cols>
    <col min="8" max="8" width="11.875" bestFit="1" customWidth="1"/>
    <col min="10" max="10" width="13" bestFit="1" customWidth="1"/>
  </cols>
  <sheetData>
    <row r="1" spans="1:11" ht="15" x14ac:dyDescent="0.25">
      <c r="A1" s="53" t="s">
        <v>573</v>
      </c>
      <c r="B1" s="53" t="s">
        <v>45</v>
      </c>
      <c r="C1" s="53" t="s">
        <v>158</v>
      </c>
      <c r="D1" s="53" t="s">
        <v>574</v>
      </c>
      <c r="E1" s="53" t="s">
        <v>575</v>
      </c>
      <c r="F1" s="53" t="s">
        <v>576</v>
      </c>
      <c r="G1" s="53" t="s">
        <v>577</v>
      </c>
      <c r="H1" s="53" t="s">
        <v>578</v>
      </c>
      <c r="I1" s="53" t="s">
        <v>579</v>
      </c>
      <c r="J1" s="54" t="s">
        <v>580</v>
      </c>
      <c r="K1" s="53"/>
    </row>
    <row r="2" spans="1:11" x14ac:dyDescent="0.2">
      <c r="A2">
        <v>1</v>
      </c>
      <c r="B2" t="s">
        <v>581</v>
      </c>
      <c r="C2" t="s">
        <v>582</v>
      </c>
      <c r="D2">
        <v>1</v>
      </c>
      <c r="E2">
        <v>2</v>
      </c>
      <c r="F2">
        <v>40</v>
      </c>
      <c r="G2">
        <v>1951</v>
      </c>
      <c r="H2" s="55">
        <v>1043801.0000000001</v>
      </c>
      <c r="I2">
        <v>1974</v>
      </c>
      <c r="J2" s="55">
        <v>1243710</v>
      </c>
    </row>
    <row r="3" spans="1:11" x14ac:dyDescent="0.2">
      <c r="A3">
        <v>2</v>
      </c>
      <c r="B3" t="s">
        <v>583</v>
      </c>
      <c r="C3" t="s">
        <v>161</v>
      </c>
      <c r="D3" s="56">
        <v>2</v>
      </c>
      <c r="E3">
        <v>4</v>
      </c>
      <c r="F3">
        <v>42</v>
      </c>
      <c r="G3">
        <v>1951</v>
      </c>
      <c r="H3" s="55">
        <v>1311786</v>
      </c>
      <c r="I3">
        <v>1978</v>
      </c>
      <c r="J3" s="55">
        <v>983794</v>
      </c>
    </row>
    <row r="4" spans="1:11" x14ac:dyDescent="0.2">
      <c r="A4">
        <v>3</v>
      </c>
      <c r="B4" t="s">
        <v>22</v>
      </c>
      <c r="C4" t="s">
        <v>160</v>
      </c>
      <c r="D4" s="56">
        <v>3</v>
      </c>
      <c r="E4">
        <v>4</v>
      </c>
      <c r="F4">
        <v>58</v>
      </c>
      <c r="G4">
        <v>1950</v>
      </c>
      <c r="H4" s="55">
        <v>1805963</v>
      </c>
      <c r="I4">
        <v>1979</v>
      </c>
      <c r="J4" s="55">
        <v>1759416</v>
      </c>
    </row>
    <row r="5" spans="1:11" x14ac:dyDescent="0.2">
      <c r="A5">
        <v>4</v>
      </c>
      <c r="B5" t="s">
        <v>584</v>
      </c>
      <c r="C5" t="s">
        <v>161</v>
      </c>
      <c r="D5" s="56">
        <v>1</v>
      </c>
      <c r="E5">
        <v>11</v>
      </c>
      <c r="F5">
        <v>40</v>
      </c>
      <c r="G5">
        <v>1954</v>
      </c>
      <c r="H5" s="55">
        <v>1481502</v>
      </c>
      <c r="I5">
        <v>1967</v>
      </c>
      <c r="J5" s="55">
        <v>1134782</v>
      </c>
    </row>
    <row r="6" spans="1:11" x14ac:dyDescent="0.2">
      <c r="A6">
        <v>5</v>
      </c>
      <c r="B6" t="s">
        <v>46</v>
      </c>
      <c r="C6" t="s">
        <v>160</v>
      </c>
      <c r="D6" s="56">
        <v>1</v>
      </c>
      <c r="E6">
        <v>4</v>
      </c>
      <c r="F6">
        <v>40</v>
      </c>
      <c r="G6">
        <v>1954</v>
      </c>
      <c r="H6" s="55">
        <v>1331696</v>
      </c>
      <c r="I6">
        <v>1955</v>
      </c>
      <c r="J6" s="55">
        <v>1381424</v>
      </c>
    </row>
    <row r="7" spans="1:11" x14ac:dyDescent="0.2">
      <c r="A7">
        <v>6</v>
      </c>
      <c r="B7" t="s">
        <v>585</v>
      </c>
      <c r="C7" t="s">
        <v>582</v>
      </c>
      <c r="D7" s="56">
        <v>7</v>
      </c>
      <c r="E7">
        <v>22</v>
      </c>
      <c r="F7">
        <v>117</v>
      </c>
      <c r="G7">
        <v>1953</v>
      </c>
      <c r="H7" s="55">
        <v>4988757</v>
      </c>
      <c r="I7">
        <v>1973</v>
      </c>
      <c r="J7" s="55">
        <v>3946156</v>
      </c>
    </row>
    <row r="8" spans="1:11" x14ac:dyDescent="0.2">
      <c r="A8">
        <v>7</v>
      </c>
      <c r="B8" t="s">
        <v>586</v>
      </c>
      <c r="C8" t="s">
        <v>582</v>
      </c>
      <c r="D8" s="56">
        <v>3</v>
      </c>
      <c r="E8">
        <v>18</v>
      </c>
      <c r="F8">
        <v>83</v>
      </c>
      <c r="G8">
        <v>1956</v>
      </c>
      <c r="H8" s="55">
        <v>3170596</v>
      </c>
      <c r="I8">
        <v>1969</v>
      </c>
      <c r="J8" s="55">
        <v>3679824</v>
      </c>
    </row>
    <row r="9" spans="1:11" x14ac:dyDescent="0.2">
      <c r="A9">
        <v>8</v>
      </c>
      <c r="B9" t="s">
        <v>155</v>
      </c>
      <c r="C9" t="s">
        <v>159</v>
      </c>
      <c r="D9" s="56">
        <v>4</v>
      </c>
      <c r="E9">
        <v>16</v>
      </c>
      <c r="F9">
        <v>66</v>
      </c>
      <c r="G9">
        <v>1953</v>
      </c>
      <c r="H9" s="55">
        <v>2819785</v>
      </c>
      <c r="I9">
        <v>1965</v>
      </c>
      <c r="J9" s="55">
        <v>2786971</v>
      </c>
    </row>
    <row r="10" spans="1:11" x14ac:dyDescent="0.2">
      <c r="A10">
        <v>9</v>
      </c>
      <c r="B10" t="s">
        <v>584</v>
      </c>
      <c r="C10" t="s">
        <v>161</v>
      </c>
      <c r="D10" s="56">
        <v>2</v>
      </c>
      <c r="E10">
        <v>6</v>
      </c>
      <c r="F10">
        <v>53</v>
      </c>
      <c r="G10">
        <v>1955</v>
      </c>
      <c r="H10" s="55">
        <v>1648549</v>
      </c>
      <c r="I10">
        <v>1980</v>
      </c>
      <c r="J10" s="55">
        <v>1007712</v>
      </c>
    </row>
    <row r="11" spans="1:11" x14ac:dyDescent="0.2">
      <c r="A11">
        <v>10</v>
      </c>
      <c r="B11" t="s">
        <v>587</v>
      </c>
      <c r="C11" t="s">
        <v>160</v>
      </c>
      <c r="D11" s="56">
        <v>1</v>
      </c>
      <c r="E11">
        <v>1</v>
      </c>
      <c r="F11">
        <v>40</v>
      </c>
      <c r="G11">
        <v>1958</v>
      </c>
      <c r="H11" s="55">
        <v>1152126</v>
      </c>
      <c r="I11">
        <v>1969</v>
      </c>
      <c r="J11" s="55">
        <v>1435596</v>
      </c>
    </row>
    <row r="12" spans="1:11" x14ac:dyDescent="0.2">
      <c r="A12">
        <v>11</v>
      </c>
      <c r="B12" t="s">
        <v>46</v>
      </c>
      <c r="C12" t="s">
        <v>160</v>
      </c>
      <c r="D12" s="56">
        <v>2</v>
      </c>
      <c r="E12">
        <v>3</v>
      </c>
      <c r="F12">
        <v>60</v>
      </c>
      <c r="G12">
        <v>1956</v>
      </c>
      <c r="H12" s="55">
        <v>1720475</v>
      </c>
      <c r="I12">
        <v>1967</v>
      </c>
      <c r="J12" s="55">
        <v>2336156</v>
      </c>
    </row>
    <row r="13" spans="1:11" x14ac:dyDescent="0.2">
      <c r="A13">
        <v>12</v>
      </c>
      <c r="B13" t="s">
        <v>51</v>
      </c>
      <c r="C13" t="s">
        <v>159</v>
      </c>
      <c r="D13" s="56">
        <v>3</v>
      </c>
      <c r="E13">
        <v>0</v>
      </c>
      <c r="F13">
        <v>60</v>
      </c>
      <c r="G13">
        <v>1954</v>
      </c>
      <c r="H13" s="55">
        <v>1599319</v>
      </c>
      <c r="I13">
        <v>1985</v>
      </c>
      <c r="J13" s="55">
        <v>2771826</v>
      </c>
    </row>
    <row r="14" spans="1:11" x14ac:dyDescent="0.2">
      <c r="A14">
        <v>13</v>
      </c>
      <c r="B14" t="s">
        <v>155</v>
      </c>
      <c r="C14" t="s">
        <v>159</v>
      </c>
      <c r="D14" s="56">
        <v>3</v>
      </c>
      <c r="E14">
        <v>5</v>
      </c>
      <c r="F14">
        <v>52</v>
      </c>
      <c r="G14">
        <v>1957</v>
      </c>
      <c r="H14" s="55">
        <v>1799744</v>
      </c>
      <c r="I14">
        <v>1958</v>
      </c>
      <c r="J14" s="55">
        <v>1692349</v>
      </c>
    </row>
    <row r="15" spans="1:11" x14ac:dyDescent="0.2">
      <c r="A15">
        <v>14</v>
      </c>
      <c r="B15" t="s">
        <v>584</v>
      </c>
      <c r="C15" t="s">
        <v>161</v>
      </c>
      <c r="D15" s="56">
        <v>6</v>
      </c>
      <c r="E15">
        <v>16</v>
      </c>
      <c r="F15">
        <v>116</v>
      </c>
      <c r="G15">
        <v>1954</v>
      </c>
      <c r="H15" s="55">
        <v>4391916</v>
      </c>
      <c r="I15">
        <v>1963</v>
      </c>
      <c r="J15" s="55">
        <v>4368252</v>
      </c>
    </row>
    <row r="16" spans="1:11" x14ac:dyDescent="0.2">
      <c r="A16">
        <v>15</v>
      </c>
      <c r="B16" t="s">
        <v>155</v>
      </c>
      <c r="C16" t="s">
        <v>159</v>
      </c>
      <c r="D16" s="56">
        <v>7</v>
      </c>
      <c r="E16">
        <v>9</v>
      </c>
      <c r="F16">
        <v>139</v>
      </c>
      <c r="G16">
        <v>1955</v>
      </c>
      <c r="H16" s="55">
        <v>4214243</v>
      </c>
      <c r="I16">
        <v>1958</v>
      </c>
      <c r="J16" s="55">
        <v>4214243</v>
      </c>
    </row>
    <row r="17" spans="1:10" x14ac:dyDescent="0.2">
      <c r="A17">
        <v>16</v>
      </c>
      <c r="B17" t="s">
        <v>584</v>
      </c>
      <c r="C17" t="s">
        <v>161</v>
      </c>
      <c r="D17" s="56">
        <v>3</v>
      </c>
      <c r="E17">
        <v>0</v>
      </c>
      <c r="F17">
        <v>60</v>
      </c>
      <c r="G17">
        <v>1957</v>
      </c>
      <c r="H17" s="55">
        <v>1477526</v>
      </c>
      <c r="I17">
        <v>1989</v>
      </c>
      <c r="J17" s="55">
        <v>1938618</v>
      </c>
    </row>
    <row r="18" spans="1:10" x14ac:dyDescent="0.2">
      <c r="A18">
        <v>17</v>
      </c>
      <c r="B18" t="s">
        <v>586</v>
      </c>
      <c r="C18" t="s">
        <v>582</v>
      </c>
      <c r="D18" s="56">
        <v>3</v>
      </c>
      <c r="E18">
        <v>12</v>
      </c>
      <c r="F18">
        <v>50</v>
      </c>
      <c r="G18">
        <v>1959</v>
      </c>
      <c r="H18" s="55">
        <v>1897776</v>
      </c>
      <c r="I18">
        <v>1971</v>
      </c>
      <c r="J18" s="55">
        <v>2164317</v>
      </c>
    </row>
    <row r="19" spans="1:10" x14ac:dyDescent="0.2">
      <c r="A19">
        <v>18</v>
      </c>
      <c r="B19" t="s">
        <v>583</v>
      </c>
      <c r="C19" t="s">
        <v>161</v>
      </c>
      <c r="D19" s="56">
        <v>1</v>
      </c>
      <c r="E19">
        <v>0</v>
      </c>
      <c r="F19">
        <v>50</v>
      </c>
      <c r="G19">
        <v>1957</v>
      </c>
      <c r="H19" s="55">
        <v>1289221</v>
      </c>
      <c r="I19">
        <v>1964</v>
      </c>
      <c r="J19" s="55">
        <v>1222325</v>
      </c>
    </row>
    <row r="20" spans="1:10" x14ac:dyDescent="0.2">
      <c r="A20">
        <v>19</v>
      </c>
      <c r="B20" t="s">
        <v>46</v>
      </c>
      <c r="C20" t="s">
        <v>160</v>
      </c>
      <c r="D20" s="56">
        <v>5</v>
      </c>
      <c r="E20">
        <v>11</v>
      </c>
      <c r="F20">
        <v>91</v>
      </c>
      <c r="G20">
        <v>1957</v>
      </c>
      <c r="H20" s="55">
        <v>3160132</v>
      </c>
      <c r="I20">
        <v>1985</v>
      </c>
      <c r="J20" s="55">
        <v>1431430</v>
      </c>
    </row>
    <row r="21" spans="1:10" x14ac:dyDescent="0.2">
      <c r="A21">
        <v>20</v>
      </c>
      <c r="B21" t="s">
        <v>157</v>
      </c>
      <c r="C21" t="s">
        <v>161</v>
      </c>
      <c r="D21" s="56">
        <v>7</v>
      </c>
      <c r="E21">
        <v>2</v>
      </c>
      <c r="F21">
        <v>115</v>
      </c>
      <c r="G21">
        <v>1959</v>
      </c>
      <c r="H21" s="55">
        <v>2877729</v>
      </c>
      <c r="I21">
        <v>1974</v>
      </c>
      <c r="J21" s="55">
        <v>4617097</v>
      </c>
    </row>
    <row r="22" spans="1:10" x14ac:dyDescent="0.2">
      <c r="A22">
        <v>21</v>
      </c>
      <c r="B22" t="s">
        <v>155</v>
      </c>
      <c r="C22" t="s">
        <v>159</v>
      </c>
      <c r="D22" s="56">
        <v>4</v>
      </c>
      <c r="E22">
        <v>12</v>
      </c>
      <c r="F22">
        <v>71</v>
      </c>
      <c r="G22">
        <v>1957</v>
      </c>
      <c r="H22" s="55">
        <v>2274757</v>
      </c>
      <c r="I22">
        <v>1989</v>
      </c>
      <c r="J22" s="55">
        <v>1254975</v>
      </c>
    </row>
    <row r="23" spans="1:10" x14ac:dyDescent="0.2">
      <c r="A23">
        <v>22</v>
      </c>
      <c r="B23" t="s">
        <v>155</v>
      </c>
      <c r="C23" t="s">
        <v>159</v>
      </c>
      <c r="D23" s="56">
        <v>3</v>
      </c>
      <c r="E23">
        <v>13</v>
      </c>
      <c r="F23">
        <v>55</v>
      </c>
      <c r="G23">
        <v>1960</v>
      </c>
      <c r="H23" s="55">
        <v>1959715</v>
      </c>
      <c r="I23">
        <v>1981</v>
      </c>
      <c r="J23" s="55">
        <v>2418325</v>
      </c>
    </row>
    <row r="24" spans="1:10" x14ac:dyDescent="0.2">
      <c r="A24">
        <v>23</v>
      </c>
      <c r="B24" t="s">
        <v>22</v>
      </c>
      <c r="C24" t="s">
        <v>160</v>
      </c>
      <c r="D24" s="56">
        <v>4</v>
      </c>
      <c r="E24">
        <v>22</v>
      </c>
      <c r="F24">
        <v>93</v>
      </c>
      <c r="G24">
        <v>1960</v>
      </c>
      <c r="H24" s="55">
        <v>4104237</v>
      </c>
      <c r="I24">
        <v>1984</v>
      </c>
      <c r="J24" s="55">
        <v>5154236</v>
      </c>
    </row>
    <row r="25" spans="1:10" x14ac:dyDescent="0.2">
      <c r="A25">
        <v>24</v>
      </c>
      <c r="B25" t="s">
        <v>154</v>
      </c>
      <c r="C25" t="s">
        <v>159</v>
      </c>
      <c r="D25" s="56">
        <v>5</v>
      </c>
      <c r="E25">
        <v>13</v>
      </c>
      <c r="F25">
        <v>94</v>
      </c>
      <c r="G25">
        <v>1959</v>
      </c>
      <c r="H25" s="55">
        <v>3293240</v>
      </c>
      <c r="I25">
        <v>1990</v>
      </c>
      <c r="J25" s="55">
        <v>7584926</v>
      </c>
    </row>
    <row r="26" spans="1:10" x14ac:dyDescent="0.2">
      <c r="A26">
        <v>25</v>
      </c>
      <c r="B26" t="s">
        <v>155</v>
      </c>
      <c r="C26" t="s">
        <v>159</v>
      </c>
      <c r="D26" s="56">
        <v>7</v>
      </c>
      <c r="E26">
        <v>23</v>
      </c>
      <c r="F26">
        <v>146</v>
      </c>
      <c r="G26">
        <v>1958</v>
      </c>
      <c r="H26" s="55">
        <v>6279067.0000000009</v>
      </c>
      <c r="I26">
        <v>1993</v>
      </c>
      <c r="J26" s="55">
        <v>11710360</v>
      </c>
    </row>
    <row r="27" spans="1:10" x14ac:dyDescent="0.2">
      <c r="A27">
        <v>26</v>
      </c>
      <c r="B27" t="s">
        <v>586</v>
      </c>
      <c r="C27" t="s">
        <v>582</v>
      </c>
      <c r="D27" s="56">
        <v>2</v>
      </c>
      <c r="E27">
        <v>4</v>
      </c>
      <c r="F27">
        <v>40</v>
      </c>
      <c r="G27">
        <v>1958</v>
      </c>
      <c r="H27" s="55">
        <v>1055170</v>
      </c>
      <c r="I27">
        <v>1970</v>
      </c>
      <c r="J27" s="55">
        <v>1043830</v>
      </c>
    </row>
    <row r="28" spans="1:10" x14ac:dyDescent="0.2">
      <c r="A28">
        <v>27</v>
      </c>
      <c r="B28" t="s">
        <v>157</v>
      </c>
      <c r="C28" t="s">
        <v>161</v>
      </c>
      <c r="D28" s="56">
        <v>1</v>
      </c>
      <c r="E28">
        <v>6</v>
      </c>
      <c r="F28">
        <v>40</v>
      </c>
      <c r="G28">
        <v>1957</v>
      </c>
      <c r="H28" s="55">
        <v>1223740</v>
      </c>
      <c r="I28">
        <v>1990</v>
      </c>
      <c r="J28" s="55">
        <v>2818494</v>
      </c>
    </row>
    <row r="29" spans="1:10" x14ac:dyDescent="0.2">
      <c r="A29">
        <v>28</v>
      </c>
      <c r="B29" t="s">
        <v>157</v>
      </c>
      <c r="C29" t="s">
        <v>161</v>
      </c>
      <c r="D29" s="56">
        <v>2</v>
      </c>
      <c r="E29">
        <v>19</v>
      </c>
      <c r="F29">
        <v>61</v>
      </c>
      <c r="G29">
        <v>1959</v>
      </c>
      <c r="H29" s="55">
        <v>2836239</v>
      </c>
      <c r="I29">
        <v>1977</v>
      </c>
      <c r="J29" s="55">
        <v>2417249</v>
      </c>
    </row>
    <row r="30" spans="1:10" x14ac:dyDescent="0.2">
      <c r="A30">
        <v>29</v>
      </c>
      <c r="B30" t="s">
        <v>46</v>
      </c>
      <c r="C30" t="s">
        <v>160</v>
      </c>
      <c r="D30" s="56">
        <v>4</v>
      </c>
      <c r="E30">
        <v>11</v>
      </c>
      <c r="F30">
        <v>95</v>
      </c>
      <c r="G30">
        <v>1958</v>
      </c>
      <c r="H30" s="55">
        <v>3443242</v>
      </c>
      <c r="I30">
        <v>1974</v>
      </c>
      <c r="J30" s="55">
        <v>3892589</v>
      </c>
    </row>
    <row r="31" spans="1:10" x14ac:dyDescent="0.2">
      <c r="A31">
        <v>30</v>
      </c>
      <c r="B31" t="s">
        <v>587</v>
      </c>
      <c r="C31" t="s">
        <v>160</v>
      </c>
      <c r="D31" s="56">
        <v>4</v>
      </c>
      <c r="E31">
        <v>14</v>
      </c>
      <c r="F31">
        <v>87</v>
      </c>
      <c r="G31">
        <v>1962</v>
      </c>
      <c r="H31" s="55">
        <v>3454957.0000000005</v>
      </c>
      <c r="I31">
        <v>1981</v>
      </c>
      <c r="J31" s="55">
        <v>5266794</v>
      </c>
    </row>
    <row r="32" spans="1:10" x14ac:dyDescent="0.2">
      <c r="A32">
        <v>31</v>
      </c>
      <c r="B32" t="s">
        <v>585</v>
      </c>
      <c r="C32" t="s">
        <v>582</v>
      </c>
      <c r="D32" s="56">
        <v>5</v>
      </c>
      <c r="E32">
        <v>4</v>
      </c>
      <c r="F32">
        <v>91</v>
      </c>
      <c r="G32">
        <v>1960</v>
      </c>
      <c r="H32" s="55">
        <v>2306176</v>
      </c>
      <c r="I32">
        <v>1979</v>
      </c>
      <c r="J32" s="55">
        <v>1292871</v>
      </c>
    </row>
    <row r="33" spans="1:10" x14ac:dyDescent="0.2">
      <c r="A33">
        <v>32</v>
      </c>
      <c r="B33" t="s">
        <v>155</v>
      </c>
      <c r="C33" t="s">
        <v>159</v>
      </c>
      <c r="D33" s="56">
        <v>7</v>
      </c>
      <c r="E33">
        <v>23</v>
      </c>
      <c r="F33">
        <v>131</v>
      </c>
      <c r="G33">
        <v>1959</v>
      </c>
      <c r="H33" s="55">
        <v>5840284.0000000009</v>
      </c>
      <c r="I33">
        <v>1974</v>
      </c>
      <c r="J33" s="55">
        <v>5084739</v>
      </c>
    </row>
    <row r="34" spans="1:10" x14ac:dyDescent="0.2">
      <c r="A34">
        <v>33</v>
      </c>
      <c r="B34" t="s">
        <v>51</v>
      </c>
      <c r="C34" t="s">
        <v>159</v>
      </c>
      <c r="D34" s="56">
        <v>2</v>
      </c>
      <c r="E34">
        <v>11</v>
      </c>
      <c r="F34">
        <v>56</v>
      </c>
      <c r="G34">
        <v>1960</v>
      </c>
      <c r="H34" s="55">
        <v>1864895</v>
      </c>
      <c r="I34">
        <v>1981</v>
      </c>
      <c r="J34" s="55">
        <v>1289229</v>
      </c>
    </row>
    <row r="35" spans="1:10" x14ac:dyDescent="0.2">
      <c r="A35">
        <v>34</v>
      </c>
      <c r="B35" t="s">
        <v>585</v>
      </c>
      <c r="C35" t="s">
        <v>582</v>
      </c>
      <c r="D35" s="56">
        <v>2</v>
      </c>
      <c r="E35">
        <v>11</v>
      </c>
      <c r="F35">
        <v>52</v>
      </c>
      <c r="G35">
        <v>1963</v>
      </c>
      <c r="H35" s="55">
        <v>1733156</v>
      </c>
      <c r="I35">
        <v>1980</v>
      </c>
      <c r="J35" s="55">
        <v>2704451</v>
      </c>
    </row>
    <row r="36" spans="1:10" x14ac:dyDescent="0.2">
      <c r="A36">
        <v>35</v>
      </c>
      <c r="B36" t="s">
        <v>157</v>
      </c>
      <c r="C36" t="s">
        <v>161</v>
      </c>
      <c r="D36" s="56">
        <v>6</v>
      </c>
      <c r="E36">
        <v>2</v>
      </c>
      <c r="F36">
        <v>123</v>
      </c>
      <c r="G36">
        <v>1960</v>
      </c>
      <c r="H36" s="55">
        <v>3179128</v>
      </c>
      <c r="I36">
        <v>1994</v>
      </c>
      <c r="J36" s="55">
        <v>3094402</v>
      </c>
    </row>
    <row r="37" spans="1:10" x14ac:dyDescent="0.2">
      <c r="A37">
        <v>36</v>
      </c>
      <c r="B37" t="s">
        <v>157</v>
      </c>
      <c r="C37" t="s">
        <v>161</v>
      </c>
      <c r="D37" s="56">
        <v>1</v>
      </c>
      <c r="E37">
        <v>16</v>
      </c>
      <c r="F37">
        <v>40</v>
      </c>
      <c r="G37">
        <v>1962</v>
      </c>
      <c r="H37" s="55">
        <v>1922365</v>
      </c>
      <c r="I37">
        <v>1987</v>
      </c>
      <c r="J37" s="55">
        <v>3039916</v>
      </c>
    </row>
    <row r="38" spans="1:10" x14ac:dyDescent="0.2">
      <c r="A38">
        <v>37</v>
      </c>
      <c r="B38" t="s">
        <v>587</v>
      </c>
      <c r="C38" t="s">
        <v>160</v>
      </c>
      <c r="D38" s="56">
        <v>1</v>
      </c>
      <c r="E38">
        <v>13</v>
      </c>
      <c r="F38">
        <v>51</v>
      </c>
      <c r="G38">
        <v>1965</v>
      </c>
      <c r="H38" s="55">
        <v>1769958</v>
      </c>
      <c r="I38">
        <v>1963</v>
      </c>
      <c r="J38" s="55">
        <v>1871191</v>
      </c>
    </row>
    <row r="39" spans="1:10" x14ac:dyDescent="0.2">
      <c r="A39">
        <v>38</v>
      </c>
      <c r="B39" t="s">
        <v>581</v>
      </c>
      <c r="C39" t="s">
        <v>582</v>
      </c>
      <c r="D39" s="56">
        <v>2</v>
      </c>
      <c r="E39">
        <v>0</v>
      </c>
      <c r="F39">
        <v>40</v>
      </c>
      <c r="G39">
        <v>1961</v>
      </c>
      <c r="H39" s="55">
        <v>1205588</v>
      </c>
      <c r="I39">
        <v>1990</v>
      </c>
      <c r="J39" s="55">
        <v>562979</v>
      </c>
    </row>
    <row r="40" spans="1:10" x14ac:dyDescent="0.2">
      <c r="A40">
        <v>39</v>
      </c>
      <c r="B40" t="s">
        <v>51</v>
      </c>
      <c r="C40" t="s">
        <v>159</v>
      </c>
      <c r="D40" s="56">
        <v>3</v>
      </c>
      <c r="E40">
        <v>17</v>
      </c>
      <c r="F40">
        <v>62</v>
      </c>
      <c r="G40">
        <v>1963</v>
      </c>
      <c r="H40" s="55">
        <v>2478872</v>
      </c>
      <c r="I40">
        <v>1973</v>
      </c>
      <c r="J40" s="55">
        <v>1719946</v>
      </c>
    </row>
    <row r="41" spans="1:10" x14ac:dyDescent="0.2">
      <c r="A41">
        <v>40</v>
      </c>
      <c r="B41" t="s">
        <v>581</v>
      </c>
      <c r="C41" t="s">
        <v>582</v>
      </c>
      <c r="D41" s="56">
        <v>7</v>
      </c>
      <c r="E41">
        <v>0</v>
      </c>
      <c r="F41">
        <v>126</v>
      </c>
      <c r="G41">
        <v>1962</v>
      </c>
      <c r="H41" s="55">
        <v>2599237</v>
      </c>
      <c r="I41">
        <v>1978</v>
      </c>
      <c r="J41" s="55">
        <v>2191777</v>
      </c>
    </row>
    <row r="42" spans="1:10" x14ac:dyDescent="0.2">
      <c r="A42">
        <v>41</v>
      </c>
      <c r="B42" t="s">
        <v>585</v>
      </c>
      <c r="C42" t="s">
        <v>582</v>
      </c>
      <c r="D42" s="56">
        <v>4</v>
      </c>
      <c r="E42">
        <v>0</v>
      </c>
      <c r="F42">
        <v>68</v>
      </c>
      <c r="G42">
        <v>1963</v>
      </c>
      <c r="H42" s="55">
        <v>1845298</v>
      </c>
      <c r="I42">
        <v>1967</v>
      </c>
      <c r="J42" s="55">
        <v>1684153</v>
      </c>
    </row>
    <row r="43" spans="1:10" x14ac:dyDescent="0.2">
      <c r="A43">
        <v>42</v>
      </c>
      <c r="B43" t="s">
        <v>22</v>
      </c>
      <c r="C43" t="s">
        <v>160</v>
      </c>
      <c r="D43" s="56">
        <v>5</v>
      </c>
      <c r="E43">
        <v>14</v>
      </c>
      <c r="F43">
        <v>101</v>
      </c>
      <c r="G43">
        <v>1964</v>
      </c>
      <c r="H43" s="55">
        <v>3665450.0000000005</v>
      </c>
      <c r="I43">
        <v>1988</v>
      </c>
      <c r="J43" s="55">
        <v>2334402</v>
      </c>
    </row>
    <row r="44" spans="1:10" x14ac:dyDescent="0.2">
      <c r="A44">
        <v>43</v>
      </c>
      <c r="B44" t="s">
        <v>51</v>
      </c>
      <c r="C44" t="s">
        <v>159</v>
      </c>
      <c r="D44" s="56">
        <v>7</v>
      </c>
      <c r="E44">
        <v>11</v>
      </c>
      <c r="F44">
        <v>133</v>
      </c>
      <c r="G44">
        <v>1964</v>
      </c>
      <c r="H44" s="55">
        <v>4360037</v>
      </c>
      <c r="I44">
        <v>1994</v>
      </c>
      <c r="J44" s="55">
        <v>4251488</v>
      </c>
    </row>
    <row r="45" spans="1:10" x14ac:dyDescent="0.2">
      <c r="A45">
        <v>44</v>
      </c>
      <c r="B45" t="s">
        <v>583</v>
      </c>
      <c r="C45" t="s">
        <v>161</v>
      </c>
      <c r="D45" s="56">
        <v>6</v>
      </c>
      <c r="E45">
        <v>6</v>
      </c>
      <c r="F45">
        <v>119</v>
      </c>
      <c r="G45">
        <v>1966</v>
      </c>
      <c r="H45" s="55">
        <v>3347114</v>
      </c>
      <c r="I45">
        <v>1977</v>
      </c>
      <c r="J45" s="55">
        <v>2394195</v>
      </c>
    </row>
    <row r="46" spans="1:10" x14ac:dyDescent="0.2">
      <c r="A46">
        <v>45</v>
      </c>
      <c r="B46" t="s">
        <v>22</v>
      </c>
      <c r="C46" t="s">
        <v>160</v>
      </c>
      <c r="D46" s="56">
        <v>2</v>
      </c>
      <c r="E46">
        <v>14</v>
      </c>
      <c r="F46">
        <v>57</v>
      </c>
      <c r="G46">
        <v>1964</v>
      </c>
      <c r="H46" s="55">
        <v>2430858</v>
      </c>
      <c r="I46">
        <v>1970</v>
      </c>
      <c r="J46" s="55">
        <v>2329416</v>
      </c>
    </row>
    <row r="47" spans="1:10" x14ac:dyDescent="0.2">
      <c r="A47">
        <v>46</v>
      </c>
      <c r="B47" t="s">
        <v>587</v>
      </c>
      <c r="C47" t="s">
        <v>160</v>
      </c>
      <c r="D47" s="56">
        <v>5</v>
      </c>
      <c r="E47">
        <v>1</v>
      </c>
      <c r="F47">
        <v>80</v>
      </c>
      <c r="G47">
        <v>1965</v>
      </c>
      <c r="H47" s="55">
        <v>1730308</v>
      </c>
      <c r="I47">
        <v>1997</v>
      </c>
      <c r="J47" s="55">
        <v>3985211</v>
      </c>
    </row>
    <row r="48" spans="1:10" x14ac:dyDescent="0.2">
      <c r="A48">
        <v>47</v>
      </c>
      <c r="B48" t="s">
        <v>51</v>
      </c>
      <c r="C48" t="s">
        <v>159</v>
      </c>
      <c r="D48" s="56">
        <v>2</v>
      </c>
      <c r="E48">
        <v>9</v>
      </c>
      <c r="F48">
        <v>67</v>
      </c>
      <c r="G48">
        <v>1964</v>
      </c>
      <c r="H48" s="55">
        <v>2119059</v>
      </c>
      <c r="I48">
        <v>1979</v>
      </c>
      <c r="J48" s="55">
        <v>1341896</v>
      </c>
    </row>
    <row r="49" spans="1:10" x14ac:dyDescent="0.2">
      <c r="A49">
        <v>48</v>
      </c>
      <c r="B49" t="s">
        <v>51</v>
      </c>
      <c r="C49" t="s">
        <v>159</v>
      </c>
      <c r="D49" s="56">
        <v>4</v>
      </c>
      <c r="E49">
        <v>8</v>
      </c>
      <c r="F49">
        <v>94</v>
      </c>
      <c r="G49">
        <v>1967</v>
      </c>
      <c r="H49" s="55">
        <v>2893570</v>
      </c>
      <c r="I49">
        <v>1992</v>
      </c>
      <c r="J49" s="55">
        <v>3570719</v>
      </c>
    </row>
    <row r="50" spans="1:10" x14ac:dyDescent="0.2">
      <c r="A50">
        <v>49</v>
      </c>
      <c r="B50" t="s">
        <v>157</v>
      </c>
      <c r="C50" t="s">
        <v>161</v>
      </c>
      <c r="D50" s="56">
        <v>6</v>
      </c>
      <c r="E50">
        <v>14</v>
      </c>
      <c r="F50">
        <v>103</v>
      </c>
      <c r="G50">
        <v>1964</v>
      </c>
      <c r="H50" s="55">
        <v>3786540.0000000005</v>
      </c>
      <c r="I50">
        <v>1981</v>
      </c>
      <c r="J50" s="55">
        <v>3732380</v>
      </c>
    </row>
    <row r="51" spans="1:10" x14ac:dyDescent="0.2">
      <c r="A51">
        <v>50</v>
      </c>
      <c r="B51" t="s">
        <v>154</v>
      </c>
      <c r="C51" t="s">
        <v>159</v>
      </c>
      <c r="D51" s="56">
        <v>1</v>
      </c>
      <c r="E51">
        <v>23</v>
      </c>
      <c r="F51">
        <v>49</v>
      </c>
      <c r="G51">
        <v>1967</v>
      </c>
      <c r="H51" s="55">
        <v>2336306.0000000005</v>
      </c>
      <c r="I51">
        <v>1995</v>
      </c>
      <c r="J51" s="55">
        <v>2959829</v>
      </c>
    </row>
    <row r="52" spans="1:10" x14ac:dyDescent="0.2">
      <c r="A52">
        <v>51</v>
      </c>
      <c r="B52" t="s">
        <v>581</v>
      </c>
      <c r="C52" t="s">
        <v>582</v>
      </c>
      <c r="D52" s="56">
        <v>2</v>
      </c>
      <c r="E52">
        <v>19</v>
      </c>
      <c r="F52">
        <v>40</v>
      </c>
      <c r="G52">
        <v>1967</v>
      </c>
      <c r="H52" s="55">
        <v>2027400.0000000002</v>
      </c>
      <c r="I52">
        <v>1986</v>
      </c>
      <c r="J52" s="55">
        <v>1991217</v>
      </c>
    </row>
    <row r="53" spans="1:10" x14ac:dyDescent="0.2">
      <c r="A53">
        <v>52</v>
      </c>
      <c r="B53" t="s">
        <v>157</v>
      </c>
      <c r="C53" t="s">
        <v>161</v>
      </c>
      <c r="D53" s="56">
        <v>6</v>
      </c>
      <c r="E53">
        <v>19</v>
      </c>
      <c r="F53">
        <v>113</v>
      </c>
      <c r="G53">
        <v>1968</v>
      </c>
      <c r="H53" s="55">
        <v>4766233</v>
      </c>
      <c r="I53">
        <v>1992</v>
      </c>
      <c r="J53" s="55">
        <v>7676480</v>
      </c>
    </row>
    <row r="54" spans="1:10" x14ac:dyDescent="0.2">
      <c r="A54">
        <v>53</v>
      </c>
      <c r="B54" t="s">
        <v>154</v>
      </c>
      <c r="C54" t="s">
        <v>159</v>
      </c>
      <c r="D54" s="56">
        <v>7</v>
      </c>
      <c r="E54">
        <v>9</v>
      </c>
      <c r="F54">
        <v>129</v>
      </c>
      <c r="G54">
        <v>1967</v>
      </c>
      <c r="H54" s="55">
        <v>3786321</v>
      </c>
      <c r="I54">
        <v>1970</v>
      </c>
      <c r="J54" s="55">
        <v>3634156</v>
      </c>
    </row>
    <row r="55" spans="1:10" x14ac:dyDescent="0.2">
      <c r="A55">
        <v>54</v>
      </c>
      <c r="B55" t="s">
        <v>583</v>
      </c>
      <c r="C55" t="s">
        <v>161</v>
      </c>
      <c r="D55" s="56">
        <v>5</v>
      </c>
      <c r="E55">
        <v>13</v>
      </c>
      <c r="F55">
        <v>87</v>
      </c>
      <c r="G55">
        <v>1970</v>
      </c>
      <c r="H55" s="55">
        <v>2880351</v>
      </c>
      <c r="I55">
        <v>1970</v>
      </c>
      <c r="J55" s="55">
        <v>2760152</v>
      </c>
    </row>
    <row r="56" spans="1:10" x14ac:dyDescent="0.2">
      <c r="A56">
        <v>55</v>
      </c>
      <c r="B56" t="s">
        <v>46</v>
      </c>
      <c r="C56" t="s">
        <v>160</v>
      </c>
      <c r="D56" s="56">
        <v>2</v>
      </c>
      <c r="E56">
        <v>12</v>
      </c>
      <c r="F56">
        <v>47</v>
      </c>
      <c r="G56">
        <v>1970</v>
      </c>
      <c r="H56" s="55">
        <v>1834479</v>
      </c>
      <c r="I56">
        <v>1969</v>
      </c>
      <c r="J56" s="55">
        <v>1868416</v>
      </c>
    </row>
    <row r="57" spans="1:10" x14ac:dyDescent="0.2">
      <c r="A57">
        <v>56</v>
      </c>
      <c r="B57" t="s">
        <v>585</v>
      </c>
      <c r="C57" t="s">
        <v>582</v>
      </c>
      <c r="D57" s="56">
        <v>4</v>
      </c>
      <c r="E57">
        <v>9</v>
      </c>
      <c r="F57">
        <v>89</v>
      </c>
      <c r="G57">
        <v>1968</v>
      </c>
      <c r="H57" s="55">
        <v>2988052</v>
      </c>
      <c r="I57">
        <v>1990</v>
      </c>
      <c r="J57" s="55">
        <v>1942421</v>
      </c>
    </row>
    <row r="58" spans="1:10" x14ac:dyDescent="0.2">
      <c r="A58">
        <v>57</v>
      </c>
      <c r="B58" t="s">
        <v>586</v>
      </c>
      <c r="C58" t="s">
        <v>582</v>
      </c>
      <c r="D58" s="56">
        <v>4</v>
      </c>
      <c r="E58">
        <v>20</v>
      </c>
      <c r="F58">
        <v>90</v>
      </c>
      <c r="G58">
        <v>1966</v>
      </c>
      <c r="H58" s="55">
        <v>3946405</v>
      </c>
      <c r="I58">
        <v>1980</v>
      </c>
      <c r="J58" s="55">
        <v>3509882</v>
      </c>
    </row>
    <row r="59" spans="1:10" x14ac:dyDescent="0.2">
      <c r="A59">
        <v>58</v>
      </c>
      <c r="B59" t="s">
        <v>583</v>
      </c>
      <c r="C59" t="s">
        <v>161</v>
      </c>
      <c r="D59" s="56">
        <v>6</v>
      </c>
      <c r="E59">
        <v>0</v>
      </c>
      <c r="F59">
        <v>111</v>
      </c>
      <c r="G59">
        <v>1970</v>
      </c>
      <c r="H59" s="55">
        <v>2555135</v>
      </c>
      <c r="I59">
        <v>1981</v>
      </c>
      <c r="J59" s="55">
        <v>3302693</v>
      </c>
    </row>
    <row r="60" spans="1:10" x14ac:dyDescent="0.2">
      <c r="A60">
        <v>59</v>
      </c>
      <c r="B60" t="s">
        <v>581</v>
      </c>
      <c r="C60" t="s">
        <v>582</v>
      </c>
      <c r="D60" s="56">
        <v>7</v>
      </c>
      <c r="E60">
        <v>21</v>
      </c>
      <c r="F60">
        <v>140</v>
      </c>
      <c r="G60">
        <v>1970</v>
      </c>
      <c r="H60" s="55">
        <v>6102334.9999999991</v>
      </c>
      <c r="I60">
        <v>1981</v>
      </c>
      <c r="J60" s="55">
        <v>8286089</v>
      </c>
    </row>
    <row r="61" spans="1:10" x14ac:dyDescent="0.2">
      <c r="A61">
        <v>60</v>
      </c>
      <c r="B61" t="s">
        <v>157</v>
      </c>
      <c r="C61" t="s">
        <v>161</v>
      </c>
      <c r="D61" s="56">
        <v>3</v>
      </c>
      <c r="E61">
        <v>6</v>
      </c>
      <c r="F61">
        <v>49</v>
      </c>
      <c r="G61">
        <v>1968</v>
      </c>
      <c r="H61" s="55">
        <v>1354184</v>
      </c>
      <c r="I61">
        <v>1968</v>
      </c>
      <c r="J61" s="55">
        <v>1354184</v>
      </c>
    </row>
    <row r="62" spans="1:10" x14ac:dyDescent="0.2">
      <c r="A62">
        <v>61</v>
      </c>
      <c r="B62" t="s">
        <v>581</v>
      </c>
      <c r="C62" t="s">
        <v>582</v>
      </c>
      <c r="D62" s="56">
        <v>3</v>
      </c>
      <c r="E62">
        <v>2</v>
      </c>
      <c r="F62">
        <v>63</v>
      </c>
      <c r="G62">
        <v>1971</v>
      </c>
      <c r="H62" s="55">
        <v>1509799</v>
      </c>
      <c r="I62">
        <v>1979</v>
      </c>
      <c r="J62" s="55">
        <v>1993862</v>
      </c>
    </row>
    <row r="63" spans="1:10" x14ac:dyDescent="0.2">
      <c r="A63">
        <v>62</v>
      </c>
      <c r="B63" t="s">
        <v>586</v>
      </c>
      <c r="C63" t="s">
        <v>582</v>
      </c>
      <c r="D63" s="56">
        <v>4</v>
      </c>
      <c r="E63">
        <v>24</v>
      </c>
      <c r="F63">
        <v>92</v>
      </c>
      <c r="G63">
        <v>1970</v>
      </c>
      <c r="H63" s="55">
        <v>4351486</v>
      </c>
      <c r="I63">
        <v>1979</v>
      </c>
      <c r="J63" s="55">
        <v>3208890</v>
      </c>
    </row>
    <row r="64" spans="1:10" x14ac:dyDescent="0.2">
      <c r="A64">
        <v>63</v>
      </c>
      <c r="B64" t="s">
        <v>584</v>
      </c>
      <c r="C64" t="s">
        <v>161</v>
      </c>
      <c r="D64" s="56">
        <v>5</v>
      </c>
      <c r="E64">
        <v>24</v>
      </c>
      <c r="F64">
        <v>106</v>
      </c>
      <c r="G64">
        <v>1970</v>
      </c>
      <c r="H64" s="55">
        <v>4689624</v>
      </c>
      <c r="I64">
        <v>1993</v>
      </c>
      <c r="J64" s="55">
        <v>8890430</v>
      </c>
    </row>
    <row r="65" spans="1:10" x14ac:dyDescent="0.2">
      <c r="A65">
        <v>64</v>
      </c>
      <c r="B65" t="s">
        <v>587</v>
      </c>
      <c r="C65" t="s">
        <v>160</v>
      </c>
      <c r="D65" s="56">
        <v>5</v>
      </c>
      <c r="E65">
        <v>11</v>
      </c>
      <c r="F65">
        <v>107</v>
      </c>
      <c r="G65">
        <v>1968</v>
      </c>
      <c r="H65" s="55">
        <v>3555311</v>
      </c>
      <c r="I65">
        <v>1978</v>
      </c>
      <c r="J65" s="55">
        <v>3264771</v>
      </c>
    </row>
    <row r="66" spans="1:10" x14ac:dyDescent="0.2">
      <c r="A66">
        <v>65</v>
      </c>
      <c r="B66" t="s">
        <v>155</v>
      </c>
      <c r="C66" t="s">
        <v>159</v>
      </c>
      <c r="D66" s="56">
        <v>2</v>
      </c>
      <c r="E66">
        <v>17</v>
      </c>
      <c r="F66">
        <v>41</v>
      </c>
      <c r="G66">
        <v>1970</v>
      </c>
      <c r="H66" s="55">
        <v>1773227</v>
      </c>
      <c r="I66">
        <v>1980</v>
      </c>
      <c r="J66" s="55">
        <v>1230340</v>
      </c>
    </row>
    <row r="67" spans="1:10" x14ac:dyDescent="0.2">
      <c r="A67">
        <v>66</v>
      </c>
      <c r="B67" t="s">
        <v>51</v>
      </c>
      <c r="C67" t="s">
        <v>159</v>
      </c>
      <c r="D67" s="56">
        <v>4</v>
      </c>
      <c r="E67">
        <v>5</v>
      </c>
      <c r="F67">
        <v>85</v>
      </c>
      <c r="G67">
        <v>1970</v>
      </c>
      <c r="H67" s="55">
        <v>2434941</v>
      </c>
      <c r="I67">
        <v>1993</v>
      </c>
      <c r="J67" s="55">
        <v>2926813</v>
      </c>
    </row>
    <row r="68" spans="1:10" x14ac:dyDescent="0.2">
      <c r="A68">
        <v>67</v>
      </c>
      <c r="B68" t="s">
        <v>154</v>
      </c>
      <c r="C68" t="s">
        <v>159</v>
      </c>
      <c r="D68" s="56">
        <v>5</v>
      </c>
      <c r="E68">
        <v>0</v>
      </c>
      <c r="F68">
        <v>102</v>
      </c>
      <c r="G68">
        <v>1971</v>
      </c>
      <c r="H68" s="55">
        <v>2222609</v>
      </c>
      <c r="I68">
        <v>1984</v>
      </c>
      <c r="J68" s="55">
        <v>1737722</v>
      </c>
    </row>
    <row r="69" spans="1:10" x14ac:dyDescent="0.2">
      <c r="A69">
        <v>68</v>
      </c>
      <c r="B69" t="s">
        <v>587</v>
      </c>
      <c r="C69" t="s">
        <v>160</v>
      </c>
      <c r="D69" s="56">
        <v>5</v>
      </c>
      <c r="E69">
        <v>1</v>
      </c>
      <c r="F69">
        <v>93</v>
      </c>
      <c r="G69">
        <v>1970</v>
      </c>
      <c r="H69" s="55">
        <v>2000923</v>
      </c>
      <c r="I69">
        <v>1975</v>
      </c>
      <c r="J69" s="55">
        <v>2233554</v>
      </c>
    </row>
    <row r="70" spans="1:10" x14ac:dyDescent="0.2">
      <c r="A70">
        <v>69</v>
      </c>
      <c r="B70" t="s">
        <v>585</v>
      </c>
      <c r="C70" t="s">
        <v>582</v>
      </c>
      <c r="D70" s="56">
        <v>6</v>
      </c>
      <c r="E70">
        <v>23</v>
      </c>
      <c r="F70">
        <v>114</v>
      </c>
      <c r="G70">
        <v>1968</v>
      </c>
      <c r="H70" s="55">
        <v>4923320.0000000009</v>
      </c>
      <c r="I70">
        <v>1988</v>
      </c>
      <c r="J70" s="55">
        <v>4020909</v>
      </c>
    </row>
    <row r="71" spans="1:10" x14ac:dyDescent="0.2">
      <c r="A71">
        <v>70</v>
      </c>
      <c r="B71" t="s">
        <v>51</v>
      </c>
      <c r="C71" t="s">
        <v>159</v>
      </c>
      <c r="D71" s="56">
        <v>3</v>
      </c>
      <c r="E71">
        <v>11</v>
      </c>
      <c r="F71">
        <v>72</v>
      </c>
      <c r="G71">
        <v>1973</v>
      </c>
      <c r="H71" s="55">
        <v>2710807</v>
      </c>
      <c r="I71">
        <v>1980</v>
      </c>
      <c r="J71" s="55">
        <v>2907630</v>
      </c>
    </row>
    <row r="72" spans="1:10" x14ac:dyDescent="0.2">
      <c r="A72">
        <v>71</v>
      </c>
      <c r="B72" t="s">
        <v>586</v>
      </c>
      <c r="C72" t="s">
        <v>582</v>
      </c>
      <c r="D72" s="56">
        <v>2</v>
      </c>
      <c r="E72">
        <v>21</v>
      </c>
      <c r="F72">
        <v>51</v>
      </c>
      <c r="G72">
        <v>1969</v>
      </c>
      <c r="H72" s="55">
        <v>2549198</v>
      </c>
      <c r="I72">
        <v>1998</v>
      </c>
      <c r="J72" s="55">
        <v>1911811</v>
      </c>
    </row>
    <row r="73" spans="1:10" x14ac:dyDescent="0.2">
      <c r="A73">
        <v>72</v>
      </c>
      <c r="B73" t="s">
        <v>46</v>
      </c>
      <c r="C73" t="s">
        <v>160</v>
      </c>
      <c r="D73" s="56">
        <v>7</v>
      </c>
      <c r="E73">
        <v>19</v>
      </c>
      <c r="F73">
        <v>126</v>
      </c>
      <c r="G73">
        <v>1969</v>
      </c>
      <c r="H73" s="55">
        <v>4975554</v>
      </c>
      <c r="I73">
        <v>1988</v>
      </c>
      <c r="J73" s="55">
        <v>3657952</v>
      </c>
    </row>
    <row r="74" spans="1:10" x14ac:dyDescent="0.2">
      <c r="A74">
        <v>73</v>
      </c>
      <c r="B74" t="s">
        <v>585</v>
      </c>
      <c r="C74" t="s">
        <v>582</v>
      </c>
      <c r="D74">
        <v>1</v>
      </c>
      <c r="E74">
        <v>15</v>
      </c>
      <c r="F74">
        <v>40</v>
      </c>
      <c r="G74">
        <v>1974</v>
      </c>
      <c r="H74" s="55">
        <v>1415393</v>
      </c>
      <c r="I74">
        <v>1992</v>
      </c>
      <c r="J74" s="55">
        <v>1387631</v>
      </c>
    </row>
    <row r="75" spans="1:10" x14ac:dyDescent="0.2">
      <c r="A75">
        <v>74</v>
      </c>
      <c r="B75" t="s">
        <v>587</v>
      </c>
      <c r="C75" t="s">
        <v>160</v>
      </c>
      <c r="D75" s="56">
        <v>3</v>
      </c>
      <c r="E75">
        <v>16</v>
      </c>
      <c r="F75">
        <v>82</v>
      </c>
      <c r="G75">
        <v>1973</v>
      </c>
      <c r="H75" s="55">
        <v>3132154</v>
      </c>
      <c r="I75">
        <v>1975</v>
      </c>
      <c r="J75" s="55">
        <v>3215572</v>
      </c>
    </row>
    <row r="76" spans="1:10" x14ac:dyDescent="0.2">
      <c r="A76">
        <v>75</v>
      </c>
      <c r="B76" t="s">
        <v>587</v>
      </c>
      <c r="C76" t="s">
        <v>160</v>
      </c>
      <c r="D76" s="56">
        <v>3</v>
      </c>
      <c r="E76">
        <v>2</v>
      </c>
      <c r="F76">
        <v>82</v>
      </c>
      <c r="G76">
        <v>1973</v>
      </c>
      <c r="H76" s="55">
        <v>2074320.0000000002</v>
      </c>
      <c r="I76">
        <v>1988</v>
      </c>
      <c r="J76" s="55">
        <v>2407476</v>
      </c>
    </row>
    <row r="77" spans="1:10" x14ac:dyDescent="0.2">
      <c r="A77">
        <v>76</v>
      </c>
      <c r="B77" t="s">
        <v>22</v>
      </c>
      <c r="C77" t="s">
        <v>160</v>
      </c>
      <c r="D77" s="56">
        <v>4</v>
      </c>
      <c r="E77">
        <v>4</v>
      </c>
      <c r="F77">
        <v>67</v>
      </c>
      <c r="G77">
        <v>1974</v>
      </c>
      <c r="H77" s="55">
        <v>2045294</v>
      </c>
      <c r="I77">
        <v>2001</v>
      </c>
      <c r="J77" s="55">
        <v>1175627</v>
      </c>
    </row>
    <row r="78" spans="1:10" x14ac:dyDescent="0.2">
      <c r="A78">
        <v>77</v>
      </c>
      <c r="B78" t="s">
        <v>583</v>
      </c>
      <c r="C78" t="s">
        <v>161</v>
      </c>
      <c r="D78" s="56">
        <v>5</v>
      </c>
      <c r="E78">
        <v>6</v>
      </c>
      <c r="F78">
        <v>95</v>
      </c>
      <c r="G78">
        <v>1971</v>
      </c>
      <c r="H78" s="55">
        <v>2814575</v>
      </c>
      <c r="I78">
        <v>2007</v>
      </c>
      <c r="J78" s="55">
        <v>7245213</v>
      </c>
    </row>
    <row r="79" spans="1:10" x14ac:dyDescent="0.2">
      <c r="A79">
        <v>78</v>
      </c>
      <c r="B79" t="s">
        <v>581</v>
      </c>
      <c r="C79" t="s">
        <v>582</v>
      </c>
      <c r="D79" s="56">
        <v>5</v>
      </c>
      <c r="E79">
        <v>19</v>
      </c>
      <c r="F79">
        <v>86</v>
      </c>
      <c r="G79">
        <v>1973</v>
      </c>
      <c r="H79" s="55">
        <v>3516240.0000000005</v>
      </c>
      <c r="I79">
        <v>1995</v>
      </c>
      <c r="J79" s="55">
        <v>2105747</v>
      </c>
    </row>
    <row r="80" spans="1:10" x14ac:dyDescent="0.2">
      <c r="A80">
        <v>79</v>
      </c>
      <c r="B80" t="s">
        <v>585</v>
      </c>
      <c r="C80" t="s">
        <v>582</v>
      </c>
      <c r="D80" s="56">
        <v>6</v>
      </c>
      <c r="E80">
        <v>18</v>
      </c>
      <c r="F80">
        <v>127</v>
      </c>
      <c r="G80">
        <v>1974</v>
      </c>
      <c r="H80" s="55">
        <v>5220333</v>
      </c>
      <c r="I80">
        <v>1990</v>
      </c>
      <c r="J80" s="55">
        <v>8145913</v>
      </c>
    </row>
    <row r="81" spans="1:10" x14ac:dyDescent="0.2">
      <c r="A81">
        <v>80</v>
      </c>
      <c r="B81" t="s">
        <v>585</v>
      </c>
      <c r="C81" t="s">
        <v>582</v>
      </c>
      <c r="D81">
        <v>1</v>
      </c>
      <c r="E81">
        <v>23</v>
      </c>
      <c r="F81">
        <v>40</v>
      </c>
      <c r="G81">
        <v>1973</v>
      </c>
      <c r="H81" s="55">
        <v>1953601.0000000002</v>
      </c>
      <c r="I81">
        <v>1973</v>
      </c>
      <c r="J81" s="55">
        <v>1912404</v>
      </c>
    </row>
    <row r="82" spans="1:10" x14ac:dyDescent="0.2">
      <c r="A82">
        <v>81</v>
      </c>
      <c r="B82" t="s">
        <v>585</v>
      </c>
      <c r="C82" t="s">
        <v>582</v>
      </c>
      <c r="D82">
        <v>1</v>
      </c>
      <c r="E82">
        <v>1</v>
      </c>
      <c r="F82">
        <v>40</v>
      </c>
      <c r="G82">
        <v>1973</v>
      </c>
      <c r="H82" s="55">
        <v>930406</v>
      </c>
      <c r="I82">
        <v>1978</v>
      </c>
      <c r="J82" s="55">
        <v>1039879</v>
      </c>
    </row>
    <row r="83" spans="1:10" x14ac:dyDescent="0.2">
      <c r="A83">
        <v>82</v>
      </c>
      <c r="B83" t="s">
        <v>22</v>
      </c>
      <c r="C83" t="s">
        <v>160</v>
      </c>
      <c r="D83" s="56">
        <v>2</v>
      </c>
      <c r="E83">
        <v>0</v>
      </c>
      <c r="F83">
        <v>59</v>
      </c>
      <c r="G83">
        <v>1974</v>
      </c>
      <c r="H83" s="55">
        <v>1451601</v>
      </c>
      <c r="I83">
        <v>2007</v>
      </c>
      <c r="J83" s="55">
        <v>1955328</v>
      </c>
    </row>
    <row r="84" spans="1:10" x14ac:dyDescent="0.2">
      <c r="A84">
        <v>83</v>
      </c>
      <c r="B84" t="s">
        <v>157</v>
      </c>
      <c r="C84" t="s">
        <v>161</v>
      </c>
      <c r="D84" s="56">
        <v>5</v>
      </c>
      <c r="E84">
        <v>18</v>
      </c>
      <c r="F84">
        <v>93</v>
      </c>
      <c r="G84">
        <v>1972</v>
      </c>
      <c r="H84" s="55">
        <v>3559776</v>
      </c>
      <c r="I84">
        <v>1974</v>
      </c>
      <c r="J84" s="55">
        <v>3869505</v>
      </c>
    </row>
    <row r="85" spans="1:10" x14ac:dyDescent="0.2">
      <c r="A85">
        <v>84</v>
      </c>
      <c r="B85" t="s">
        <v>46</v>
      </c>
      <c r="C85" t="s">
        <v>160</v>
      </c>
      <c r="D85" s="56">
        <v>6</v>
      </c>
      <c r="E85">
        <v>5</v>
      </c>
      <c r="F85">
        <v>126</v>
      </c>
      <c r="G85">
        <v>1971</v>
      </c>
      <c r="H85" s="55">
        <v>3312040</v>
      </c>
      <c r="I85">
        <v>2005</v>
      </c>
      <c r="J85" s="55">
        <v>6064704</v>
      </c>
    </row>
    <row r="86" spans="1:10" x14ac:dyDescent="0.2">
      <c r="A86">
        <v>85</v>
      </c>
      <c r="B86" t="s">
        <v>585</v>
      </c>
      <c r="C86" t="s">
        <v>582</v>
      </c>
      <c r="D86" s="56">
        <v>6</v>
      </c>
      <c r="E86">
        <v>0</v>
      </c>
      <c r="F86">
        <v>105</v>
      </c>
      <c r="G86">
        <v>1975</v>
      </c>
      <c r="H86" s="55">
        <v>2371457</v>
      </c>
      <c r="I86">
        <v>1986</v>
      </c>
      <c r="J86" s="55">
        <v>3598978</v>
      </c>
    </row>
    <row r="87" spans="1:10" x14ac:dyDescent="0.2">
      <c r="A87">
        <v>86</v>
      </c>
      <c r="B87" t="s">
        <v>154</v>
      </c>
      <c r="C87" t="s">
        <v>159</v>
      </c>
      <c r="D87" s="56">
        <v>5</v>
      </c>
      <c r="E87">
        <v>0</v>
      </c>
      <c r="F87">
        <v>94</v>
      </c>
      <c r="G87">
        <v>1975</v>
      </c>
      <c r="H87" s="55">
        <v>2145796</v>
      </c>
      <c r="I87">
        <v>2007</v>
      </c>
      <c r="J87" s="55">
        <v>1509598</v>
      </c>
    </row>
    <row r="88" spans="1:10" x14ac:dyDescent="0.2">
      <c r="A88">
        <v>87</v>
      </c>
      <c r="B88" t="s">
        <v>51</v>
      </c>
      <c r="C88" t="s">
        <v>159</v>
      </c>
      <c r="D88" s="56">
        <v>5</v>
      </c>
      <c r="E88">
        <v>13</v>
      </c>
      <c r="F88">
        <v>103</v>
      </c>
      <c r="G88">
        <v>1976</v>
      </c>
      <c r="H88" s="55">
        <v>3663675</v>
      </c>
      <c r="I88">
        <v>1993</v>
      </c>
      <c r="J88" s="55">
        <v>4289515</v>
      </c>
    </row>
    <row r="89" spans="1:10" x14ac:dyDescent="0.2">
      <c r="A89">
        <v>88</v>
      </c>
      <c r="B89" t="s">
        <v>154</v>
      </c>
      <c r="C89" t="s">
        <v>159</v>
      </c>
      <c r="D89" s="56">
        <v>2</v>
      </c>
      <c r="E89">
        <v>9</v>
      </c>
      <c r="F89">
        <v>67</v>
      </c>
      <c r="G89">
        <v>1974</v>
      </c>
      <c r="H89" s="55">
        <v>2196096</v>
      </c>
      <c r="I89">
        <v>1995</v>
      </c>
      <c r="J89" s="55">
        <v>1755744</v>
      </c>
    </row>
    <row r="90" spans="1:10" x14ac:dyDescent="0.2">
      <c r="A90">
        <v>89</v>
      </c>
      <c r="B90" t="s">
        <v>584</v>
      </c>
      <c r="C90" t="s">
        <v>161</v>
      </c>
      <c r="D90" s="56">
        <v>2</v>
      </c>
      <c r="E90">
        <v>24</v>
      </c>
      <c r="F90">
        <v>44</v>
      </c>
      <c r="G90">
        <v>1975</v>
      </c>
      <c r="H90" s="55">
        <v>2058672.0000000002</v>
      </c>
      <c r="I90">
        <v>1985</v>
      </c>
      <c r="J90" s="55">
        <v>2571626</v>
      </c>
    </row>
    <row r="91" spans="1:10" x14ac:dyDescent="0.2">
      <c r="A91">
        <v>90</v>
      </c>
      <c r="B91" t="s">
        <v>46</v>
      </c>
      <c r="C91" t="s">
        <v>160</v>
      </c>
      <c r="D91" s="56">
        <v>7</v>
      </c>
      <c r="E91">
        <v>10</v>
      </c>
      <c r="F91">
        <v>132</v>
      </c>
      <c r="G91">
        <v>1973</v>
      </c>
      <c r="H91" s="55">
        <v>4082764</v>
      </c>
      <c r="I91">
        <v>1988</v>
      </c>
      <c r="J91" s="55">
        <v>4038887</v>
      </c>
    </row>
    <row r="92" spans="1:10" x14ac:dyDescent="0.2">
      <c r="A92">
        <v>91</v>
      </c>
      <c r="B92" t="s">
        <v>46</v>
      </c>
      <c r="C92" t="s">
        <v>160</v>
      </c>
      <c r="D92" s="56">
        <v>3</v>
      </c>
      <c r="E92">
        <v>13</v>
      </c>
      <c r="F92">
        <v>48</v>
      </c>
      <c r="G92">
        <v>1976</v>
      </c>
      <c r="H92" s="55">
        <v>1659978</v>
      </c>
      <c r="I92">
        <v>2005</v>
      </c>
      <c r="J92" s="55">
        <v>665662</v>
      </c>
    </row>
    <row r="93" spans="1:10" x14ac:dyDescent="0.2">
      <c r="A93">
        <v>92</v>
      </c>
      <c r="B93" t="s">
        <v>155</v>
      </c>
      <c r="C93" t="s">
        <v>159</v>
      </c>
      <c r="D93" s="56">
        <v>4</v>
      </c>
      <c r="E93">
        <v>4</v>
      </c>
      <c r="F93">
        <v>69</v>
      </c>
      <c r="G93">
        <v>1975</v>
      </c>
      <c r="H93" s="55">
        <v>2081774</v>
      </c>
      <c r="I93">
        <v>2001</v>
      </c>
      <c r="J93" s="55">
        <v>972135</v>
      </c>
    </row>
    <row r="94" spans="1:10" x14ac:dyDescent="0.2">
      <c r="A94">
        <v>93</v>
      </c>
      <c r="B94" t="s">
        <v>585</v>
      </c>
      <c r="C94" t="s">
        <v>582</v>
      </c>
      <c r="D94" s="56">
        <v>4</v>
      </c>
      <c r="E94">
        <v>24</v>
      </c>
      <c r="F94">
        <v>94</v>
      </c>
      <c r="G94">
        <v>1978</v>
      </c>
      <c r="H94" s="55">
        <v>4339508</v>
      </c>
      <c r="I94">
        <v>1998</v>
      </c>
      <c r="J94" s="55">
        <v>4262061</v>
      </c>
    </row>
    <row r="95" spans="1:10" x14ac:dyDescent="0.2">
      <c r="A95">
        <v>94</v>
      </c>
      <c r="B95" t="s">
        <v>154</v>
      </c>
      <c r="C95" t="s">
        <v>159</v>
      </c>
      <c r="D95" s="56">
        <v>3</v>
      </c>
      <c r="E95">
        <v>23</v>
      </c>
      <c r="F95">
        <v>54</v>
      </c>
      <c r="G95">
        <v>1976</v>
      </c>
      <c r="H95" s="55">
        <v>2620398.0000000005</v>
      </c>
      <c r="I95">
        <v>2007</v>
      </c>
      <c r="J95" s="55">
        <v>2545973</v>
      </c>
    </row>
    <row r="96" spans="1:10" x14ac:dyDescent="0.2">
      <c r="A96">
        <v>95</v>
      </c>
      <c r="B96" t="s">
        <v>51</v>
      </c>
      <c r="C96" t="s">
        <v>159</v>
      </c>
      <c r="D96" s="56">
        <v>5</v>
      </c>
      <c r="E96">
        <v>15</v>
      </c>
      <c r="F96">
        <v>106</v>
      </c>
      <c r="G96">
        <v>1977</v>
      </c>
      <c r="H96" s="55">
        <v>3745936</v>
      </c>
      <c r="I96">
        <v>1985</v>
      </c>
      <c r="J96" s="55">
        <v>3026652</v>
      </c>
    </row>
    <row r="97" spans="1:10" x14ac:dyDescent="0.2">
      <c r="A97">
        <v>96</v>
      </c>
      <c r="B97" t="s">
        <v>22</v>
      </c>
      <c r="C97" t="s">
        <v>160</v>
      </c>
      <c r="D97" s="56">
        <v>5</v>
      </c>
      <c r="E97">
        <v>15</v>
      </c>
      <c r="F97">
        <v>110</v>
      </c>
      <c r="G97">
        <v>1978</v>
      </c>
      <c r="H97" s="55">
        <v>4332013</v>
      </c>
      <c r="I97">
        <v>2006</v>
      </c>
      <c r="J97" s="55">
        <v>7237668</v>
      </c>
    </row>
    <row r="98" spans="1:10" x14ac:dyDescent="0.2">
      <c r="A98">
        <v>97</v>
      </c>
      <c r="B98" t="s">
        <v>581</v>
      </c>
      <c r="C98" t="s">
        <v>582</v>
      </c>
      <c r="D98" s="56">
        <v>6</v>
      </c>
      <c r="E98">
        <v>1</v>
      </c>
      <c r="F98">
        <v>130</v>
      </c>
      <c r="G98">
        <v>1976</v>
      </c>
      <c r="H98" s="55">
        <v>3082615</v>
      </c>
      <c r="I98">
        <v>1996</v>
      </c>
      <c r="J98" s="55">
        <v>5376148</v>
      </c>
    </row>
    <row r="99" spans="1:10" x14ac:dyDescent="0.2">
      <c r="A99">
        <v>98</v>
      </c>
      <c r="B99" t="s">
        <v>583</v>
      </c>
      <c r="C99" t="s">
        <v>161</v>
      </c>
      <c r="D99" s="56">
        <v>1</v>
      </c>
      <c r="E99">
        <v>1</v>
      </c>
      <c r="F99">
        <v>40</v>
      </c>
      <c r="G99">
        <v>1978</v>
      </c>
      <c r="H99" s="55">
        <v>1102050</v>
      </c>
      <c r="I99">
        <v>1990</v>
      </c>
      <c r="J99" s="55">
        <v>1089225</v>
      </c>
    </row>
    <row r="100" spans="1:10" x14ac:dyDescent="0.2">
      <c r="A100">
        <v>99</v>
      </c>
      <c r="B100" t="s">
        <v>583</v>
      </c>
      <c r="C100" t="s">
        <v>161</v>
      </c>
      <c r="D100" s="56">
        <v>3</v>
      </c>
      <c r="E100">
        <v>9</v>
      </c>
      <c r="F100">
        <v>66</v>
      </c>
      <c r="G100">
        <v>1976</v>
      </c>
      <c r="H100" s="55">
        <v>2032414</v>
      </c>
      <c r="I100">
        <v>2004</v>
      </c>
      <c r="J100" s="55">
        <v>1988965</v>
      </c>
    </row>
    <row r="101" spans="1:10" x14ac:dyDescent="0.2">
      <c r="A101">
        <v>100</v>
      </c>
      <c r="B101" t="s">
        <v>587</v>
      </c>
      <c r="C101" t="s">
        <v>160</v>
      </c>
      <c r="D101" s="56">
        <v>2</v>
      </c>
      <c r="E101">
        <v>21</v>
      </c>
      <c r="F101">
        <v>42</v>
      </c>
      <c r="G101">
        <v>1980</v>
      </c>
      <c r="H101" s="55">
        <v>1839307.9999999998</v>
      </c>
      <c r="I101">
        <v>2011</v>
      </c>
      <c r="J101" s="55">
        <v>2434539</v>
      </c>
    </row>
    <row r="102" spans="1:10" x14ac:dyDescent="0.2">
      <c r="A102">
        <v>101</v>
      </c>
      <c r="B102" t="s">
        <v>584</v>
      </c>
      <c r="C102" t="s">
        <v>161</v>
      </c>
      <c r="D102" s="56">
        <v>2</v>
      </c>
      <c r="E102">
        <v>16</v>
      </c>
      <c r="F102">
        <v>59</v>
      </c>
      <c r="G102">
        <v>1978</v>
      </c>
      <c r="H102" s="55">
        <v>2501968</v>
      </c>
      <c r="I102">
        <v>2002</v>
      </c>
      <c r="J102" s="55">
        <v>3033844</v>
      </c>
    </row>
    <row r="103" spans="1:10" x14ac:dyDescent="0.2">
      <c r="A103">
        <v>102</v>
      </c>
      <c r="B103" t="s">
        <v>586</v>
      </c>
      <c r="C103" t="s">
        <v>582</v>
      </c>
      <c r="D103" s="56">
        <v>3</v>
      </c>
      <c r="E103">
        <v>24</v>
      </c>
      <c r="F103">
        <v>70</v>
      </c>
      <c r="G103">
        <v>1981</v>
      </c>
      <c r="H103" s="55">
        <v>3520834.0000000005</v>
      </c>
      <c r="I103">
        <v>1987</v>
      </c>
      <c r="J103" s="55">
        <v>3164933</v>
      </c>
    </row>
    <row r="104" spans="1:10" x14ac:dyDescent="0.2">
      <c r="A104">
        <v>103</v>
      </c>
      <c r="B104" t="s">
        <v>586</v>
      </c>
      <c r="C104" t="s">
        <v>582</v>
      </c>
      <c r="D104" s="56">
        <v>6</v>
      </c>
      <c r="E104">
        <v>24</v>
      </c>
      <c r="F104">
        <v>114</v>
      </c>
      <c r="G104">
        <v>1979</v>
      </c>
      <c r="H104" s="55">
        <v>5443661</v>
      </c>
      <c r="I104">
        <v>2004</v>
      </c>
      <c r="J104" s="55">
        <v>10319908</v>
      </c>
    </row>
    <row r="105" spans="1:10" x14ac:dyDescent="0.2">
      <c r="A105">
        <v>104</v>
      </c>
      <c r="B105" t="s">
        <v>586</v>
      </c>
      <c r="C105" t="s">
        <v>582</v>
      </c>
      <c r="D105" s="56">
        <v>6</v>
      </c>
      <c r="E105">
        <v>13</v>
      </c>
      <c r="F105">
        <v>128</v>
      </c>
      <c r="G105">
        <v>1977</v>
      </c>
      <c r="H105" s="55">
        <v>4562432</v>
      </c>
      <c r="I105">
        <v>1983</v>
      </c>
      <c r="J105" s="55">
        <v>5390909</v>
      </c>
    </row>
    <row r="106" spans="1:10" x14ac:dyDescent="0.2">
      <c r="A106">
        <v>105</v>
      </c>
      <c r="B106" t="s">
        <v>157</v>
      </c>
      <c r="C106" t="s">
        <v>161</v>
      </c>
      <c r="D106" s="56">
        <v>1</v>
      </c>
      <c r="E106">
        <v>4</v>
      </c>
      <c r="F106">
        <v>40</v>
      </c>
      <c r="G106">
        <v>1978</v>
      </c>
      <c r="H106" s="55">
        <v>1392766</v>
      </c>
      <c r="I106">
        <v>2013</v>
      </c>
      <c r="J106" s="55">
        <v>722532</v>
      </c>
    </row>
    <row r="107" spans="1:10" x14ac:dyDescent="0.2">
      <c r="A107">
        <v>106</v>
      </c>
      <c r="B107" t="s">
        <v>581</v>
      </c>
      <c r="C107" t="s">
        <v>582</v>
      </c>
      <c r="D107">
        <v>1</v>
      </c>
      <c r="E107">
        <v>8</v>
      </c>
      <c r="F107">
        <v>41</v>
      </c>
      <c r="G107">
        <v>1978</v>
      </c>
      <c r="H107" s="55">
        <v>1341318</v>
      </c>
      <c r="I107">
        <v>1987</v>
      </c>
      <c r="J107" s="55">
        <v>1186015</v>
      </c>
    </row>
    <row r="108" spans="1:10" x14ac:dyDescent="0.2">
      <c r="A108">
        <v>107</v>
      </c>
      <c r="B108" t="s">
        <v>586</v>
      </c>
      <c r="C108" t="s">
        <v>582</v>
      </c>
      <c r="D108">
        <v>1</v>
      </c>
      <c r="E108">
        <v>10</v>
      </c>
      <c r="F108">
        <v>40</v>
      </c>
      <c r="G108">
        <v>1978</v>
      </c>
      <c r="H108" s="55">
        <v>1633420</v>
      </c>
      <c r="I108">
        <v>2002</v>
      </c>
      <c r="J108" s="55">
        <v>1599940</v>
      </c>
    </row>
    <row r="109" spans="1:10" x14ac:dyDescent="0.2">
      <c r="A109">
        <v>108</v>
      </c>
      <c r="B109" t="s">
        <v>154</v>
      </c>
      <c r="C109" t="s">
        <v>159</v>
      </c>
      <c r="D109" s="56">
        <v>4</v>
      </c>
      <c r="E109">
        <v>11</v>
      </c>
      <c r="F109">
        <v>88</v>
      </c>
      <c r="G109">
        <v>1980</v>
      </c>
      <c r="H109" s="55">
        <v>3206616</v>
      </c>
      <c r="I109">
        <v>1982</v>
      </c>
      <c r="J109" s="55">
        <v>3206616</v>
      </c>
    </row>
    <row r="110" spans="1:10" x14ac:dyDescent="0.2">
      <c r="A110">
        <v>109</v>
      </c>
      <c r="B110" t="s">
        <v>154</v>
      </c>
      <c r="C110" t="s">
        <v>159</v>
      </c>
      <c r="D110" s="56">
        <v>6</v>
      </c>
      <c r="E110">
        <v>5</v>
      </c>
      <c r="F110">
        <v>116</v>
      </c>
      <c r="G110">
        <v>1981</v>
      </c>
      <c r="H110" s="55">
        <v>3076728</v>
      </c>
      <c r="I110">
        <v>1986</v>
      </c>
      <c r="J110" s="55">
        <v>2948334</v>
      </c>
    </row>
    <row r="111" spans="1:10" x14ac:dyDescent="0.2">
      <c r="A111">
        <v>110</v>
      </c>
      <c r="B111" t="s">
        <v>586</v>
      </c>
      <c r="C111" t="s">
        <v>582</v>
      </c>
      <c r="D111" s="56">
        <v>7</v>
      </c>
      <c r="E111">
        <v>13</v>
      </c>
      <c r="F111">
        <v>113</v>
      </c>
      <c r="G111">
        <v>1982</v>
      </c>
      <c r="H111" s="55">
        <v>3806588</v>
      </c>
      <c r="I111">
        <v>1992</v>
      </c>
      <c r="J111" s="55">
        <v>4572420</v>
      </c>
    </row>
    <row r="112" spans="1:10" x14ac:dyDescent="0.2">
      <c r="A112">
        <v>111</v>
      </c>
      <c r="B112" t="s">
        <v>584</v>
      </c>
      <c r="C112" t="s">
        <v>161</v>
      </c>
      <c r="D112" s="56">
        <v>1</v>
      </c>
      <c r="E112">
        <v>21</v>
      </c>
      <c r="F112">
        <v>40</v>
      </c>
      <c r="G112">
        <v>1980</v>
      </c>
      <c r="H112" s="55">
        <v>1840300.9999999998</v>
      </c>
      <c r="I112">
        <v>1998</v>
      </c>
      <c r="J112" s="55">
        <v>1551812</v>
      </c>
    </row>
    <row r="113" spans="1:10" x14ac:dyDescent="0.2">
      <c r="A113">
        <v>112</v>
      </c>
      <c r="B113" t="s">
        <v>46</v>
      </c>
      <c r="C113" t="s">
        <v>160</v>
      </c>
      <c r="D113" s="56">
        <v>1</v>
      </c>
      <c r="E113">
        <v>11</v>
      </c>
      <c r="F113">
        <v>40</v>
      </c>
      <c r="G113">
        <v>1983</v>
      </c>
      <c r="H113" s="55">
        <v>1355117</v>
      </c>
      <c r="I113">
        <v>2011</v>
      </c>
      <c r="J113" s="55">
        <v>973880</v>
      </c>
    </row>
    <row r="114" spans="1:10" x14ac:dyDescent="0.2">
      <c r="A114">
        <v>113</v>
      </c>
      <c r="B114" t="s">
        <v>51</v>
      </c>
      <c r="C114" t="s">
        <v>159</v>
      </c>
      <c r="D114" s="56">
        <v>3</v>
      </c>
      <c r="E114">
        <v>21</v>
      </c>
      <c r="F114">
        <v>54</v>
      </c>
      <c r="G114">
        <v>1980</v>
      </c>
      <c r="H114" s="55">
        <v>2441636</v>
      </c>
      <c r="I114">
        <v>1986</v>
      </c>
      <c r="J114" s="55">
        <v>2249330</v>
      </c>
    </row>
    <row r="115" spans="1:10" x14ac:dyDescent="0.2">
      <c r="A115">
        <v>114</v>
      </c>
      <c r="B115" t="s">
        <v>581</v>
      </c>
      <c r="C115" t="s">
        <v>582</v>
      </c>
      <c r="D115" s="56">
        <v>4</v>
      </c>
      <c r="E115">
        <v>11</v>
      </c>
      <c r="F115">
        <v>83</v>
      </c>
      <c r="G115">
        <v>1982</v>
      </c>
      <c r="H115" s="55">
        <v>2771397</v>
      </c>
      <c r="I115">
        <v>2009</v>
      </c>
      <c r="J115" s="55">
        <v>6207963</v>
      </c>
    </row>
    <row r="116" spans="1:10" x14ac:dyDescent="0.2">
      <c r="A116">
        <v>115</v>
      </c>
      <c r="B116" t="s">
        <v>157</v>
      </c>
      <c r="C116" t="s">
        <v>161</v>
      </c>
      <c r="D116" s="56">
        <v>5</v>
      </c>
      <c r="E116">
        <v>19</v>
      </c>
      <c r="F116">
        <v>88</v>
      </c>
      <c r="G116">
        <v>1983</v>
      </c>
      <c r="H116" s="55">
        <v>3726653.0000000005</v>
      </c>
      <c r="I116">
        <v>2010</v>
      </c>
      <c r="J116" s="55">
        <v>6578259</v>
      </c>
    </row>
    <row r="117" spans="1:10" x14ac:dyDescent="0.2">
      <c r="A117">
        <v>116</v>
      </c>
      <c r="B117" t="s">
        <v>155</v>
      </c>
      <c r="C117" t="s">
        <v>159</v>
      </c>
      <c r="D117" s="56">
        <v>6</v>
      </c>
      <c r="E117">
        <v>2</v>
      </c>
      <c r="F117">
        <v>102</v>
      </c>
      <c r="G117">
        <v>1981</v>
      </c>
      <c r="H117" s="55">
        <v>2371202</v>
      </c>
      <c r="I117">
        <v>2008</v>
      </c>
      <c r="J117" s="55">
        <v>5311521</v>
      </c>
    </row>
    <row r="118" spans="1:10" x14ac:dyDescent="0.2">
      <c r="A118">
        <v>117</v>
      </c>
      <c r="B118" t="s">
        <v>583</v>
      </c>
      <c r="C118" t="s">
        <v>161</v>
      </c>
      <c r="D118" s="56">
        <v>7</v>
      </c>
      <c r="E118">
        <v>9</v>
      </c>
      <c r="F118">
        <v>124</v>
      </c>
      <c r="G118">
        <v>1982</v>
      </c>
      <c r="H118" s="55">
        <v>4000790</v>
      </c>
      <c r="I118">
        <v>1992</v>
      </c>
      <c r="J118" s="55">
        <v>3192786</v>
      </c>
    </row>
    <row r="119" spans="1:10" x14ac:dyDescent="0.2">
      <c r="A119">
        <v>118</v>
      </c>
      <c r="B119" t="s">
        <v>51</v>
      </c>
      <c r="C119" t="s">
        <v>159</v>
      </c>
      <c r="D119" s="56">
        <v>2</v>
      </c>
      <c r="E119">
        <v>1</v>
      </c>
      <c r="F119">
        <v>43</v>
      </c>
      <c r="G119">
        <v>1984</v>
      </c>
      <c r="H119" s="55">
        <v>1055600</v>
      </c>
      <c r="I119">
        <v>1987</v>
      </c>
      <c r="J119" s="55">
        <v>1213074</v>
      </c>
    </row>
    <row r="120" spans="1:10" x14ac:dyDescent="0.2">
      <c r="A120">
        <v>119</v>
      </c>
      <c r="B120" t="s">
        <v>584</v>
      </c>
      <c r="C120" t="s">
        <v>161</v>
      </c>
      <c r="D120" s="56">
        <v>1</v>
      </c>
      <c r="E120">
        <v>1</v>
      </c>
      <c r="F120">
        <v>40</v>
      </c>
      <c r="G120">
        <v>1980</v>
      </c>
      <c r="H120" s="55">
        <v>1020068</v>
      </c>
      <c r="I120">
        <v>2013</v>
      </c>
      <c r="J120" s="55">
        <v>2284964</v>
      </c>
    </row>
    <row r="121" spans="1:10" x14ac:dyDescent="0.2">
      <c r="A121">
        <v>120</v>
      </c>
      <c r="B121" t="s">
        <v>155</v>
      </c>
      <c r="C121" t="s">
        <v>159</v>
      </c>
      <c r="D121" s="56">
        <v>2</v>
      </c>
      <c r="E121">
        <v>22</v>
      </c>
      <c r="F121">
        <v>58</v>
      </c>
      <c r="G121">
        <v>1983</v>
      </c>
      <c r="H121" s="55">
        <v>2465696</v>
      </c>
      <c r="I121">
        <v>1987</v>
      </c>
      <c r="J121" s="55">
        <v>2182862</v>
      </c>
    </row>
    <row r="122" spans="1:10" x14ac:dyDescent="0.2">
      <c r="A122">
        <v>121</v>
      </c>
      <c r="B122" t="s">
        <v>155</v>
      </c>
      <c r="C122" t="s">
        <v>159</v>
      </c>
      <c r="D122" s="56">
        <v>6</v>
      </c>
      <c r="E122">
        <v>24</v>
      </c>
      <c r="F122">
        <v>100</v>
      </c>
      <c r="G122">
        <v>1984</v>
      </c>
      <c r="H122" s="55">
        <v>4634520</v>
      </c>
      <c r="I122">
        <v>1995</v>
      </c>
      <c r="J122" s="55">
        <v>3949874</v>
      </c>
    </row>
    <row r="123" spans="1:10" x14ac:dyDescent="0.2">
      <c r="A123">
        <v>122</v>
      </c>
      <c r="B123" t="s">
        <v>586</v>
      </c>
      <c r="C123" t="s">
        <v>582</v>
      </c>
      <c r="D123">
        <v>1</v>
      </c>
      <c r="E123">
        <v>3</v>
      </c>
      <c r="F123">
        <v>44</v>
      </c>
      <c r="G123">
        <v>1983</v>
      </c>
      <c r="H123" s="55">
        <v>1269969</v>
      </c>
      <c r="I123">
        <v>1989</v>
      </c>
      <c r="J123" s="55">
        <v>1366586</v>
      </c>
    </row>
    <row r="124" spans="1:10" x14ac:dyDescent="0.2">
      <c r="A124">
        <v>123</v>
      </c>
      <c r="B124" t="s">
        <v>586</v>
      </c>
      <c r="C124" t="s">
        <v>582</v>
      </c>
      <c r="D124">
        <v>1</v>
      </c>
      <c r="E124">
        <v>10</v>
      </c>
      <c r="F124">
        <v>40</v>
      </c>
      <c r="G124">
        <v>1982</v>
      </c>
      <c r="H124" s="55">
        <v>1340373</v>
      </c>
      <c r="I124">
        <v>1985</v>
      </c>
      <c r="J124" s="55">
        <v>1261156</v>
      </c>
    </row>
    <row r="125" spans="1:10" x14ac:dyDescent="0.2">
      <c r="A125">
        <v>124</v>
      </c>
      <c r="B125" t="s">
        <v>157</v>
      </c>
      <c r="C125" t="s">
        <v>161</v>
      </c>
      <c r="D125" s="56">
        <v>1</v>
      </c>
      <c r="E125">
        <v>9</v>
      </c>
      <c r="F125">
        <v>40</v>
      </c>
      <c r="G125">
        <v>1984</v>
      </c>
      <c r="H125" s="55">
        <v>1491015</v>
      </c>
      <c r="I125">
        <v>2011</v>
      </c>
      <c r="J125" s="55">
        <v>1922335</v>
      </c>
    </row>
    <row r="126" spans="1:10" x14ac:dyDescent="0.2">
      <c r="A126">
        <v>125</v>
      </c>
      <c r="B126" t="s">
        <v>585</v>
      </c>
      <c r="C126" t="s">
        <v>582</v>
      </c>
      <c r="D126" s="56">
        <v>7</v>
      </c>
      <c r="E126">
        <v>17</v>
      </c>
      <c r="F126">
        <v>132</v>
      </c>
      <c r="G126">
        <v>1983</v>
      </c>
      <c r="H126" s="55">
        <v>5376465</v>
      </c>
      <c r="I126">
        <v>2007</v>
      </c>
      <c r="J126" s="55">
        <v>6519412</v>
      </c>
    </row>
    <row r="127" spans="1:10" x14ac:dyDescent="0.2">
      <c r="A127">
        <v>126</v>
      </c>
      <c r="B127" t="s">
        <v>581</v>
      </c>
      <c r="C127" t="s">
        <v>582</v>
      </c>
      <c r="D127" s="56">
        <v>4</v>
      </c>
      <c r="E127">
        <v>23</v>
      </c>
      <c r="F127">
        <v>65</v>
      </c>
      <c r="G127">
        <v>1983</v>
      </c>
      <c r="H127" s="55">
        <v>2842120.0000000005</v>
      </c>
      <c r="I127">
        <v>2006</v>
      </c>
      <c r="J127" s="55">
        <v>5240220</v>
      </c>
    </row>
    <row r="128" spans="1:10" x14ac:dyDescent="0.2">
      <c r="A128">
        <v>127</v>
      </c>
      <c r="B128" t="s">
        <v>584</v>
      </c>
      <c r="C128" t="s">
        <v>161</v>
      </c>
      <c r="D128" s="56">
        <v>5</v>
      </c>
      <c r="E128">
        <v>1</v>
      </c>
      <c r="F128">
        <v>104</v>
      </c>
      <c r="G128">
        <v>1987</v>
      </c>
      <c r="H128" s="55">
        <v>2398981</v>
      </c>
      <c r="I128">
        <v>2010</v>
      </c>
      <c r="J128" s="55">
        <v>1054055</v>
      </c>
    </row>
    <row r="129" spans="1:10" x14ac:dyDescent="0.2">
      <c r="A129">
        <v>128</v>
      </c>
      <c r="B129" t="s">
        <v>583</v>
      </c>
      <c r="C129" t="s">
        <v>161</v>
      </c>
      <c r="D129" s="56">
        <v>4</v>
      </c>
      <c r="E129">
        <v>11</v>
      </c>
      <c r="F129">
        <v>80</v>
      </c>
      <c r="G129">
        <v>1985</v>
      </c>
      <c r="H129" s="55">
        <v>2739365</v>
      </c>
      <c r="I129">
        <v>1999</v>
      </c>
      <c r="J129" s="55">
        <v>4157324</v>
      </c>
    </row>
    <row r="130" spans="1:10" x14ac:dyDescent="0.2">
      <c r="A130">
        <v>129</v>
      </c>
      <c r="B130" t="s">
        <v>585</v>
      </c>
      <c r="C130" t="s">
        <v>582</v>
      </c>
      <c r="D130">
        <v>1</v>
      </c>
      <c r="E130">
        <v>8</v>
      </c>
      <c r="F130">
        <v>40</v>
      </c>
      <c r="G130">
        <v>1984</v>
      </c>
      <c r="H130" s="55">
        <v>1189431</v>
      </c>
      <c r="I130">
        <v>1985</v>
      </c>
      <c r="J130" s="55">
        <v>1189431</v>
      </c>
    </row>
    <row r="131" spans="1:10" x14ac:dyDescent="0.2">
      <c r="A131">
        <v>130</v>
      </c>
      <c r="B131" t="s">
        <v>22</v>
      </c>
      <c r="C131" t="s">
        <v>160</v>
      </c>
      <c r="D131" s="56">
        <v>2</v>
      </c>
      <c r="E131">
        <v>3</v>
      </c>
      <c r="F131">
        <v>65</v>
      </c>
      <c r="G131">
        <v>1985</v>
      </c>
      <c r="H131" s="55">
        <v>1719011</v>
      </c>
      <c r="I131">
        <v>2010</v>
      </c>
      <c r="J131" s="55">
        <v>1679235</v>
      </c>
    </row>
    <row r="132" spans="1:10" x14ac:dyDescent="0.2">
      <c r="A132">
        <v>131</v>
      </c>
      <c r="B132" t="s">
        <v>587</v>
      </c>
      <c r="C132" t="s">
        <v>160</v>
      </c>
      <c r="D132" s="56">
        <v>4</v>
      </c>
      <c r="E132">
        <v>3</v>
      </c>
      <c r="F132">
        <v>82</v>
      </c>
      <c r="G132">
        <v>1987</v>
      </c>
      <c r="H132" s="55">
        <v>2098287</v>
      </c>
      <c r="I132">
        <v>2004</v>
      </c>
      <c r="J132" s="55">
        <v>2060839</v>
      </c>
    </row>
    <row r="133" spans="1:10" x14ac:dyDescent="0.2">
      <c r="A133">
        <v>132</v>
      </c>
      <c r="B133" t="s">
        <v>154</v>
      </c>
      <c r="C133" t="s">
        <v>159</v>
      </c>
      <c r="D133" s="56">
        <v>4</v>
      </c>
      <c r="E133">
        <v>7</v>
      </c>
      <c r="F133">
        <v>73</v>
      </c>
      <c r="G133">
        <v>1984</v>
      </c>
      <c r="H133" s="55">
        <v>2454102</v>
      </c>
      <c r="I133">
        <v>2008</v>
      </c>
      <c r="J133" s="55">
        <v>2949844</v>
      </c>
    </row>
    <row r="134" spans="1:10" x14ac:dyDescent="0.2">
      <c r="A134">
        <v>133</v>
      </c>
      <c r="B134" t="s">
        <v>22</v>
      </c>
      <c r="C134" t="s">
        <v>160</v>
      </c>
      <c r="D134" s="56">
        <v>6</v>
      </c>
      <c r="E134">
        <v>12</v>
      </c>
      <c r="F134">
        <v>130</v>
      </c>
      <c r="G134">
        <v>1984</v>
      </c>
      <c r="H134" s="55">
        <v>4527809</v>
      </c>
      <c r="I134">
        <v>2008</v>
      </c>
      <c r="J134" s="55">
        <v>3506015</v>
      </c>
    </row>
    <row r="135" spans="1:10" x14ac:dyDescent="0.2">
      <c r="A135">
        <v>134</v>
      </c>
      <c r="B135" t="s">
        <v>157</v>
      </c>
      <c r="C135" t="s">
        <v>161</v>
      </c>
      <c r="D135" s="56">
        <v>6</v>
      </c>
      <c r="E135">
        <v>12</v>
      </c>
      <c r="F135">
        <v>100</v>
      </c>
      <c r="G135">
        <v>1984</v>
      </c>
      <c r="H135" s="55">
        <v>3589832</v>
      </c>
      <c r="I135">
        <v>2010</v>
      </c>
      <c r="J135" s="55">
        <v>2286243</v>
      </c>
    </row>
    <row r="136" spans="1:10" x14ac:dyDescent="0.2">
      <c r="A136">
        <v>135</v>
      </c>
      <c r="B136" t="s">
        <v>157</v>
      </c>
      <c r="C136" t="s">
        <v>161</v>
      </c>
      <c r="D136" s="56">
        <v>7</v>
      </c>
      <c r="E136">
        <v>0</v>
      </c>
      <c r="F136">
        <v>117</v>
      </c>
      <c r="G136">
        <v>1986</v>
      </c>
      <c r="H136" s="55">
        <v>2666447</v>
      </c>
      <c r="I136">
        <v>2013</v>
      </c>
      <c r="J136" s="55">
        <v>2021168</v>
      </c>
    </row>
    <row r="137" spans="1:10" x14ac:dyDescent="0.2">
      <c r="A137">
        <v>136</v>
      </c>
      <c r="B137" t="s">
        <v>155</v>
      </c>
      <c r="C137" t="s">
        <v>159</v>
      </c>
      <c r="D137" s="56">
        <v>1</v>
      </c>
      <c r="E137">
        <v>19</v>
      </c>
      <c r="F137">
        <v>40</v>
      </c>
      <c r="G137">
        <v>1988</v>
      </c>
      <c r="H137" s="55">
        <v>1715108.0000000002</v>
      </c>
      <c r="I137">
        <v>1993</v>
      </c>
      <c r="J137" s="55">
        <v>2026548</v>
      </c>
    </row>
    <row r="138" spans="1:10" x14ac:dyDescent="0.2">
      <c r="A138">
        <v>137</v>
      </c>
      <c r="B138" t="s">
        <v>51</v>
      </c>
      <c r="C138" t="s">
        <v>159</v>
      </c>
      <c r="D138" s="56">
        <v>2</v>
      </c>
      <c r="E138">
        <v>3</v>
      </c>
      <c r="F138">
        <v>40</v>
      </c>
      <c r="G138">
        <v>1987</v>
      </c>
      <c r="H138" s="55">
        <v>1213287</v>
      </c>
      <c r="I138">
        <v>2000</v>
      </c>
      <c r="J138" s="55">
        <v>1056326</v>
      </c>
    </row>
    <row r="139" spans="1:10" x14ac:dyDescent="0.2">
      <c r="A139">
        <v>138</v>
      </c>
      <c r="B139" t="s">
        <v>586</v>
      </c>
      <c r="C139" t="s">
        <v>582</v>
      </c>
      <c r="D139" s="56">
        <v>6</v>
      </c>
      <c r="E139">
        <v>24</v>
      </c>
      <c r="F139">
        <v>98</v>
      </c>
      <c r="G139">
        <v>1987</v>
      </c>
      <c r="H139" s="55">
        <v>4552039</v>
      </c>
      <c r="I139">
        <v>2012</v>
      </c>
      <c r="J139" s="55">
        <v>8629601</v>
      </c>
    </row>
    <row r="140" spans="1:10" x14ac:dyDescent="0.2">
      <c r="A140">
        <v>139</v>
      </c>
      <c r="B140" t="s">
        <v>154</v>
      </c>
      <c r="C140" t="s">
        <v>159</v>
      </c>
      <c r="D140" s="56">
        <v>2</v>
      </c>
      <c r="E140">
        <v>16</v>
      </c>
      <c r="F140">
        <v>43</v>
      </c>
      <c r="G140">
        <v>1986</v>
      </c>
      <c r="H140" s="55">
        <v>1586939</v>
      </c>
      <c r="I140">
        <v>1994</v>
      </c>
      <c r="J140" s="55">
        <v>1658004</v>
      </c>
    </row>
    <row r="141" spans="1:10" x14ac:dyDescent="0.2">
      <c r="A141">
        <v>140</v>
      </c>
      <c r="B141" t="s">
        <v>51</v>
      </c>
      <c r="C141" t="s">
        <v>159</v>
      </c>
      <c r="D141" s="56">
        <v>2</v>
      </c>
      <c r="E141">
        <v>24</v>
      </c>
      <c r="F141">
        <v>56</v>
      </c>
      <c r="G141">
        <v>1988</v>
      </c>
      <c r="H141" s="55">
        <v>2591629</v>
      </c>
      <c r="I141">
        <v>1995</v>
      </c>
      <c r="J141" s="55">
        <v>2158754</v>
      </c>
    </row>
    <row r="142" spans="1:10" x14ac:dyDescent="0.2">
      <c r="A142">
        <v>141</v>
      </c>
      <c r="B142" t="s">
        <v>585</v>
      </c>
      <c r="C142" t="s">
        <v>582</v>
      </c>
      <c r="D142" s="56">
        <v>3</v>
      </c>
      <c r="E142">
        <v>0</v>
      </c>
      <c r="F142">
        <v>52</v>
      </c>
      <c r="G142">
        <v>1987</v>
      </c>
      <c r="H142" s="55">
        <v>1414910</v>
      </c>
      <c r="I142">
        <v>2010</v>
      </c>
      <c r="J142" s="55">
        <v>1384662</v>
      </c>
    </row>
    <row r="143" spans="1:10" x14ac:dyDescent="0.2">
      <c r="A143">
        <v>142</v>
      </c>
      <c r="B143" t="s">
        <v>157</v>
      </c>
      <c r="C143" t="s">
        <v>161</v>
      </c>
      <c r="D143" s="56">
        <v>4</v>
      </c>
      <c r="E143">
        <v>0</v>
      </c>
      <c r="F143">
        <v>83</v>
      </c>
      <c r="G143">
        <v>1990</v>
      </c>
      <c r="H143" s="55">
        <v>2043166</v>
      </c>
      <c r="I143">
        <v>2013</v>
      </c>
      <c r="J143" s="55">
        <v>1274809</v>
      </c>
    </row>
    <row r="144" spans="1:10" x14ac:dyDescent="0.2">
      <c r="A144">
        <v>143</v>
      </c>
      <c r="B144" t="s">
        <v>22</v>
      </c>
      <c r="C144" t="s">
        <v>160</v>
      </c>
      <c r="D144" s="56">
        <v>5</v>
      </c>
      <c r="E144">
        <v>6</v>
      </c>
      <c r="F144">
        <v>81</v>
      </c>
      <c r="G144">
        <v>1988</v>
      </c>
      <c r="H144" s="55">
        <v>2374377</v>
      </c>
      <c r="I144">
        <v>2005</v>
      </c>
      <c r="J144" s="55">
        <v>1641442</v>
      </c>
    </row>
    <row r="145" spans="1:10" x14ac:dyDescent="0.2">
      <c r="A145">
        <v>144</v>
      </c>
      <c r="B145" t="s">
        <v>46</v>
      </c>
      <c r="C145" t="s">
        <v>160</v>
      </c>
      <c r="D145" s="56">
        <v>6</v>
      </c>
      <c r="E145">
        <v>21</v>
      </c>
      <c r="F145">
        <v>105</v>
      </c>
      <c r="G145">
        <v>1988</v>
      </c>
      <c r="H145" s="55">
        <v>4630871</v>
      </c>
      <c r="I145">
        <v>1992</v>
      </c>
      <c r="J145" s="55">
        <v>5471775</v>
      </c>
    </row>
    <row r="146" spans="1:10" x14ac:dyDescent="0.2">
      <c r="A146">
        <v>145</v>
      </c>
      <c r="B146" t="s">
        <v>157</v>
      </c>
      <c r="C146" t="s">
        <v>161</v>
      </c>
      <c r="D146" s="56">
        <v>6</v>
      </c>
      <c r="E146">
        <v>6</v>
      </c>
      <c r="F146">
        <v>103</v>
      </c>
      <c r="G146">
        <v>1990</v>
      </c>
      <c r="H146" s="55">
        <v>2866997</v>
      </c>
      <c r="I146">
        <v>2012</v>
      </c>
      <c r="J146" s="55">
        <v>1752515</v>
      </c>
    </row>
    <row r="147" spans="1:10" x14ac:dyDescent="0.2">
      <c r="A147">
        <v>146</v>
      </c>
      <c r="B147" t="s">
        <v>587</v>
      </c>
      <c r="C147" t="s">
        <v>160</v>
      </c>
      <c r="D147" s="56">
        <v>7</v>
      </c>
      <c r="E147">
        <v>11</v>
      </c>
      <c r="F147">
        <v>129</v>
      </c>
      <c r="G147">
        <v>1990</v>
      </c>
      <c r="H147" s="55">
        <v>4289360</v>
      </c>
      <c r="I147">
        <v>2004</v>
      </c>
      <c r="J147" s="55">
        <v>3026741</v>
      </c>
    </row>
    <row r="148" spans="1:10" x14ac:dyDescent="0.2">
      <c r="A148">
        <v>147</v>
      </c>
      <c r="B148" t="s">
        <v>22</v>
      </c>
      <c r="C148" t="s">
        <v>160</v>
      </c>
      <c r="D148" s="56">
        <v>7</v>
      </c>
      <c r="E148">
        <v>17</v>
      </c>
      <c r="F148">
        <v>120</v>
      </c>
      <c r="G148">
        <v>1989</v>
      </c>
      <c r="H148" s="55">
        <v>4526362</v>
      </c>
      <c r="I148">
        <v>2006</v>
      </c>
      <c r="J148" s="55">
        <v>3657525</v>
      </c>
    </row>
    <row r="149" spans="1:10" x14ac:dyDescent="0.2">
      <c r="A149">
        <v>148</v>
      </c>
      <c r="B149" t="s">
        <v>51</v>
      </c>
      <c r="C149" t="s">
        <v>159</v>
      </c>
      <c r="D149" s="56">
        <v>7</v>
      </c>
      <c r="E149">
        <v>6</v>
      </c>
      <c r="F149">
        <v>133</v>
      </c>
      <c r="G149">
        <v>1988</v>
      </c>
      <c r="H149" s="55">
        <v>3661574</v>
      </c>
      <c r="I149">
        <v>2011</v>
      </c>
      <c r="J149" s="55">
        <v>5685028</v>
      </c>
    </row>
    <row r="150" spans="1:10" x14ac:dyDescent="0.2">
      <c r="A150">
        <v>149</v>
      </c>
      <c r="B150" t="s">
        <v>587</v>
      </c>
      <c r="C150" t="s">
        <v>160</v>
      </c>
      <c r="D150" s="56">
        <v>3</v>
      </c>
      <c r="E150">
        <v>13</v>
      </c>
      <c r="F150">
        <v>58</v>
      </c>
      <c r="G150">
        <v>1989</v>
      </c>
      <c r="H150" s="55">
        <v>1993333</v>
      </c>
      <c r="I150">
        <v>1999</v>
      </c>
      <c r="J150" s="55">
        <v>2483775</v>
      </c>
    </row>
    <row r="151" spans="1:10" x14ac:dyDescent="0.2">
      <c r="A151">
        <v>150</v>
      </c>
      <c r="B151" t="s">
        <v>51</v>
      </c>
      <c r="C151" t="s">
        <v>159</v>
      </c>
      <c r="D151" s="56">
        <v>3</v>
      </c>
      <c r="E151">
        <v>19</v>
      </c>
      <c r="F151">
        <v>72</v>
      </c>
      <c r="G151">
        <v>1989</v>
      </c>
      <c r="H151" s="55">
        <v>3003682.0000000005</v>
      </c>
      <c r="I151">
        <v>1998</v>
      </c>
      <c r="J151" s="55">
        <v>3278722</v>
      </c>
    </row>
    <row r="152" spans="1:10" x14ac:dyDescent="0.2">
      <c r="A152">
        <v>151</v>
      </c>
      <c r="B152" t="s">
        <v>51</v>
      </c>
      <c r="C152" t="s">
        <v>159</v>
      </c>
      <c r="D152" s="56">
        <v>3</v>
      </c>
      <c r="E152">
        <v>10</v>
      </c>
      <c r="F152">
        <v>48</v>
      </c>
      <c r="G152">
        <v>1987</v>
      </c>
      <c r="H152" s="55">
        <v>1632795</v>
      </c>
      <c r="I152">
        <v>1994</v>
      </c>
      <c r="J152" s="55">
        <v>1856345</v>
      </c>
    </row>
    <row r="153" spans="1:10" x14ac:dyDescent="0.2">
      <c r="A153">
        <v>152</v>
      </c>
      <c r="B153" t="s">
        <v>155</v>
      </c>
      <c r="C153" t="s">
        <v>159</v>
      </c>
      <c r="D153" s="56">
        <v>1</v>
      </c>
      <c r="E153">
        <v>17</v>
      </c>
      <c r="F153">
        <v>40</v>
      </c>
      <c r="G153">
        <v>1991</v>
      </c>
      <c r="H153" s="55">
        <v>1735904</v>
      </c>
      <c r="I153">
        <v>2011</v>
      </c>
      <c r="J153" s="55">
        <v>888185</v>
      </c>
    </row>
    <row r="154" spans="1:10" x14ac:dyDescent="0.2">
      <c r="A154">
        <v>153</v>
      </c>
      <c r="B154" t="s">
        <v>22</v>
      </c>
      <c r="C154" t="s">
        <v>160</v>
      </c>
      <c r="D154" s="56">
        <v>2</v>
      </c>
      <c r="E154">
        <v>7</v>
      </c>
      <c r="F154">
        <v>44</v>
      </c>
      <c r="G154">
        <v>1989</v>
      </c>
      <c r="H154" s="55">
        <v>1469264</v>
      </c>
      <c r="I154">
        <v>2013</v>
      </c>
      <c r="J154" s="55">
        <v>1781605</v>
      </c>
    </row>
    <row r="155" spans="1:10" x14ac:dyDescent="0.2">
      <c r="A155">
        <v>154</v>
      </c>
      <c r="B155" t="s">
        <v>581</v>
      </c>
      <c r="C155" t="s">
        <v>582</v>
      </c>
      <c r="D155" s="56">
        <v>2</v>
      </c>
      <c r="E155">
        <v>23</v>
      </c>
      <c r="F155">
        <v>57</v>
      </c>
      <c r="G155">
        <v>1988</v>
      </c>
      <c r="H155" s="55">
        <v>2545154.0000000005</v>
      </c>
      <c r="I155">
        <v>2005</v>
      </c>
      <c r="J155" s="55">
        <v>3756647</v>
      </c>
    </row>
    <row r="156" spans="1:10" x14ac:dyDescent="0.2">
      <c r="A156">
        <v>155</v>
      </c>
      <c r="B156" t="s">
        <v>583</v>
      </c>
      <c r="C156" t="s">
        <v>161</v>
      </c>
      <c r="D156" s="56">
        <v>2</v>
      </c>
      <c r="E156">
        <v>24</v>
      </c>
      <c r="F156">
        <v>48</v>
      </c>
      <c r="G156">
        <v>1988</v>
      </c>
      <c r="H156" s="55">
        <v>2170543</v>
      </c>
      <c r="I156">
        <v>2006</v>
      </c>
      <c r="J156" s="55">
        <v>1254468</v>
      </c>
    </row>
    <row r="157" spans="1:10" x14ac:dyDescent="0.2">
      <c r="A157">
        <v>156</v>
      </c>
      <c r="B157" t="s">
        <v>154</v>
      </c>
      <c r="C157" t="s">
        <v>159</v>
      </c>
      <c r="D157" s="56">
        <v>2</v>
      </c>
      <c r="E157">
        <v>20</v>
      </c>
      <c r="F157">
        <v>40</v>
      </c>
      <c r="G157">
        <v>1992</v>
      </c>
      <c r="H157" s="55">
        <v>1896756</v>
      </c>
      <c r="I157">
        <v>1997</v>
      </c>
      <c r="J157" s="55">
        <v>1628808</v>
      </c>
    </row>
    <row r="158" spans="1:10" x14ac:dyDescent="0.2">
      <c r="A158">
        <v>157</v>
      </c>
      <c r="B158" t="s">
        <v>586</v>
      </c>
      <c r="C158" t="s">
        <v>582</v>
      </c>
      <c r="D158" s="56">
        <v>7</v>
      </c>
      <c r="E158">
        <v>5</v>
      </c>
      <c r="F158">
        <v>147</v>
      </c>
      <c r="G158">
        <v>1989</v>
      </c>
      <c r="H158" s="55">
        <v>4106273</v>
      </c>
      <c r="I158">
        <v>2010</v>
      </c>
      <c r="J158" s="55">
        <v>3248102</v>
      </c>
    </row>
    <row r="159" spans="1:10" x14ac:dyDescent="0.2">
      <c r="A159">
        <v>158</v>
      </c>
      <c r="B159" t="s">
        <v>154</v>
      </c>
      <c r="C159" t="s">
        <v>159</v>
      </c>
      <c r="D159" s="56">
        <v>4</v>
      </c>
      <c r="E159">
        <v>12</v>
      </c>
      <c r="F159">
        <v>97</v>
      </c>
      <c r="G159">
        <v>1991</v>
      </c>
      <c r="H159" s="55">
        <v>3216767</v>
      </c>
      <c r="I159">
        <v>2012</v>
      </c>
      <c r="J159" s="55">
        <v>2571755</v>
      </c>
    </row>
    <row r="160" spans="1:10" x14ac:dyDescent="0.2">
      <c r="A160">
        <v>159</v>
      </c>
      <c r="B160" t="s">
        <v>583</v>
      </c>
      <c r="C160" t="s">
        <v>161</v>
      </c>
      <c r="D160" s="56">
        <v>6</v>
      </c>
      <c r="E160">
        <v>1</v>
      </c>
      <c r="F160">
        <v>106</v>
      </c>
      <c r="G160">
        <v>1991</v>
      </c>
      <c r="H160" s="55">
        <v>2454579</v>
      </c>
      <c r="I160">
        <v>2007</v>
      </c>
      <c r="J160" s="55">
        <v>4049242</v>
      </c>
    </row>
    <row r="161" spans="1:10" x14ac:dyDescent="0.2">
      <c r="A161">
        <v>160</v>
      </c>
      <c r="B161" t="s">
        <v>581</v>
      </c>
      <c r="C161" t="s">
        <v>582</v>
      </c>
      <c r="D161" s="56">
        <v>7</v>
      </c>
      <c r="E161">
        <v>10</v>
      </c>
      <c r="F161">
        <v>112</v>
      </c>
      <c r="G161">
        <v>1989</v>
      </c>
      <c r="H161" s="55">
        <v>3496219</v>
      </c>
      <c r="I161">
        <v>2000</v>
      </c>
      <c r="J161" s="55">
        <v>4747360</v>
      </c>
    </row>
    <row r="162" spans="1:10" x14ac:dyDescent="0.2">
      <c r="A162">
        <v>161</v>
      </c>
      <c r="B162" t="s">
        <v>583</v>
      </c>
      <c r="C162" t="s">
        <v>161</v>
      </c>
      <c r="D162" s="56">
        <v>1</v>
      </c>
      <c r="E162">
        <v>2</v>
      </c>
      <c r="F162">
        <v>41</v>
      </c>
      <c r="G162">
        <v>1994</v>
      </c>
      <c r="H162" s="55">
        <v>1020192.0000000001</v>
      </c>
      <c r="I162">
        <v>2005</v>
      </c>
      <c r="J162" s="55">
        <v>1385273</v>
      </c>
    </row>
    <row r="163" spans="1:10" x14ac:dyDescent="0.2">
      <c r="A163">
        <v>162</v>
      </c>
      <c r="B163" t="s">
        <v>22</v>
      </c>
      <c r="C163" t="s">
        <v>160</v>
      </c>
      <c r="D163" s="56">
        <v>4</v>
      </c>
      <c r="E163">
        <v>10</v>
      </c>
      <c r="F163">
        <v>66</v>
      </c>
      <c r="G163">
        <v>1990</v>
      </c>
      <c r="H163" s="55">
        <v>2440198</v>
      </c>
      <c r="I163">
        <v>1996</v>
      </c>
      <c r="J163" s="55">
        <v>2248006</v>
      </c>
    </row>
    <row r="164" spans="1:10" x14ac:dyDescent="0.2">
      <c r="A164">
        <v>163</v>
      </c>
      <c r="B164" t="s">
        <v>155</v>
      </c>
      <c r="C164" t="s">
        <v>159</v>
      </c>
      <c r="D164" s="56">
        <v>5</v>
      </c>
      <c r="E164">
        <v>6</v>
      </c>
      <c r="F164">
        <v>103</v>
      </c>
      <c r="G164">
        <v>1993</v>
      </c>
      <c r="H164" s="55">
        <v>3129944</v>
      </c>
      <c r="I164">
        <v>2011</v>
      </c>
      <c r="J164" s="55">
        <v>3729392</v>
      </c>
    </row>
    <row r="165" spans="1:10" x14ac:dyDescent="0.2">
      <c r="A165">
        <v>164</v>
      </c>
      <c r="B165" t="s">
        <v>587</v>
      </c>
      <c r="C165" t="s">
        <v>160</v>
      </c>
      <c r="D165" s="56">
        <v>6</v>
      </c>
      <c r="E165">
        <v>24</v>
      </c>
      <c r="F165">
        <v>130</v>
      </c>
      <c r="G165">
        <v>1993</v>
      </c>
      <c r="H165" s="55">
        <v>6039880</v>
      </c>
      <c r="I165">
        <v>2011</v>
      </c>
      <c r="J165" s="55">
        <v>4007656</v>
      </c>
    </row>
    <row r="166" spans="1:10" x14ac:dyDescent="0.2">
      <c r="A166">
        <v>165</v>
      </c>
      <c r="B166" t="s">
        <v>584</v>
      </c>
      <c r="C166" t="s">
        <v>161</v>
      </c>
      <c r="D166" s="56">
        <v>7</v>
      </c>
      <c r="E166">
        <v>10</v>
      </c>
      <c r="F166">
        <v>131</v>
      </c>
      <c r="G166">
        <v>1992</v>
      </c>
      <c r="H166" s="55">
        <v>4213707</v>
      </c>
      <c r="I166">
        <v>2013</v>
      </c>
      <c r="J166" s="55">
        <v>4138505</v>
      </c>
    </row>
    <row r="167" spans="1:10" x14ac:dyDescent="0.2">
      <c r="A167">
        <v>166</v>
      </c>
      <c r="B167" t="s">
        <v>154</v>
      </c>
      <c r="C167" t="s">
        <v>159</v>
      </c>
      <c r="D167" s="56">
        <v>6</v>
      </c>
      <c r="E167">
        <v>18</v>
      </c>
      <c r="F167">
        <v>128</v>
      </c>
      <c r="G167">
        <v>1992</v>
      </c>
      <c r="H167" s="55">
        <v>5015375</v>
      </c>
      <c r="I167">
        <v>1998</v>
      </c>
      <c r="J167" s="55">
        <v>4052336</v>
      </c>
    </row>
    <row r="168" spans="1:10" x14ac:dyDescent="0.2">
      <c r="A168">
        <v>167</v>
      </c>
      <c r="B168" t="s">
        <v>583</v>
      </c>
      <c r="C168" t="s">
        <v>161</v>
      </c>
      <c r="D168" s="56">
        <v>5</v>
      </c>
      <c r="E168">
        <v>24</v>
      </c>
      <c r="F168">
        <v>85</v>
      </c>
      <c r="G168">
        <v>1995</v>
      </c>
      <c r="H168" s="55">
        <v>4193064.0000000005</v>
      </c>
      <c r="I168">
        <v>1995</v>
      </c>
      <c r="J168" s="55">
        <v>4193064</v>
      </c>
    </row>
    <row r="169" spans="1:10" x14ac:dyDescent="0.2">
      <c r="A169">
        <v>168</v>
      </c>
      <c r="B169" t="s">
        <v>585</v>
      </c>
      <c r="C169" t="s">
        <v>582</v>
      </c>
      <c r="D169" s="56">
        <v>5</v>
      </c>
      <c r="E169">
        <v>13</v>
      </c>
      <c r="F169">
        <v>103</v>
      </c>
      <c r="G169">
        <v>1995</v>
      </c>
      <c r="H169" s="55">
        <v>3496889</v>
      </c>
      <c r="I169">
        <v>2013</v>
      </c>
      <c r="J169" s="55">
        <v>3440670</v>
      </c>
    </row>
    <row r="170" spans="1:10" x14ac:dyDescent="0.2">
      <c r="A170">
        <v>169</v>
      </c>
      <c r="B170" t="s">
        <v>584</v>
      </c>
      <c r="C170" t="s">
        <v>161</v>
      </c>
      <c r="D170" s="56">
        <v>6</v>
      </c>
      <c r="E170">
        <v>21</v>
      </c>
      <c r="F170">
        <v>108</v>
      </c>
      <c r="G170">
        <v>1992</v>
      </c>
      <c r="H170" s="55">
        <v>4748845</v>
      </c>
      <c r="I170">
        <v>2010</v>
      </c>
      <c r="J170" s="55">
        <v>7834021</v>
      </c>
    </row>
    <row r="171" spans="1:10" x14ac:dyDescent="0.2">
      <c r="A171">
        <v>170</v>
      </c>
      <c r="B171" t="s">
        <v>154</v>
      </c>
      <c r="C171" t="s">
        <v>159</v>
      </c>
      <c r="D171" s="56">
        <v>7</v>
      </c>
      <c r="E171">
        <v>3</v>
      </c>
      <c r="F171">
        <v>132</v>
      </c>
      <c r="G171">
        <v>1994</v>
      </c>
      <c r="H171" s="55">
        <v>3431107.9999999995</v>
      </c>
      <c r="I171">
        <v>1999</v>
      </c>
      <c r="J171" s="55">
        <v>3900871</v>
      </c>
    </row>
    <row r="172" spans="1:10" x14ac:dyDescent="0.2">
      <c r="A172">
        <v>171</v>
      </c>
      <c r="B172" t="s">
        <v>22</v>
      </c>
      <c r="C172" t="s">
        <v>160</v>
      </c>
      <c r="D172" s="56">
        <v>2</v>
      </c>
      <c r="E172">
        <v>18</v>
      </c>
      <c r="F172">
        <v>41</v>
      </c>
      <c r="G172">
        <v>1995</v>
      </c>
      <c r="H172" s="55">
        <v>1746174</v>
      </c>
      <c r="I172">
        <v>2007</v>
      </c>
      <c r="J172" s="55">
        <v>1939761</v>
      </c>
    </row>
    <row r="173" spans="1:10" x14ac:dyDescent="0.2">
      <c r="A173">
        <v>172</v>
      </c>
      <c r="B173" t="s">
        <v>154</v>
      </c>
      <c r="C173" t="s">
        <v>159</v>
      </c>
      <c r="D173" s="56">
        <v>1</v>
      </c>
      <c r="E173">
        <v>2</v>
      </c>
      <c r="F173">
        <v>50</v>
      </c>
      <c r="G173">
        <v>1994</v>
      </c>
      <c r="H173" s="55">
        <v>1170417</v>
      </c>
      <c r="I173">
        <v>2012</v>
      </c>
      <c r="J173" s="55">
        <v>697364</v>
      </c>
    </row>
    <row r="174" spans="1:10" x14ac:dyDescent="0.2">
      <c r="A174">
        <v>173</v>
      </c>
      <c r="B174" t="s">
        <v>157</v>
      </c>
      <c r="C174" t="s">
        <v>161</v>
      </c>
      <c r="D174" s="56">
        <v>7</v>
      </c>
      <c r="E174">
        <v>17</v>
      </c>
      <c r="F174">
        <v>121</v>
      </c>
      <c r="G174">
        <v>1993</v>
      </c>
      <c r="H174" s="55">
        <v>4832379</v>
      </c>
      <c r="I174">
        <v>2012</v>
      </c>
      <c r="J174" s="55">
        <v>2879257</v>
      </c>
    </row>
    <row r="175" spans="1:10" x14ac:dyDescent="0.2">
      <c r="A175">
        <v>174</v>
      </c>
      <c r="B175" t="s">
        <v>587</v>
      </c>
      <c r="C175" t="s">
        <v>160</v>
      </c>
      <c r="D175" s="56">
        <v>7</v>
      </c>
      <c r="E175">
        <v>1</v>
      </c>
      <c r="F175">
        <v>123</v>
      </c>
      <c r="G175">
        <v>1995</v>
      </c>
      <c r="H175" s="55">
        <v>2955973</v>
      </c>
      <c r="I175">
        <v>2013</v>
      </c>
      <c r="J175" s="55">
        <v>2085851</v>
      </c>
    </row>
    <row r="176" spans="1:10" x14ac:dyDescent="0.2">
      <c r="A176">
        <v>175</v>
      </c>
      <c r="B176" t="s">
        <v>581</v>
      </c>
      <c r="C176" t="s">
        <v>582</v>
      </c>
      <c r="D176" s="56">
        <v>7</v>
      </c>
      <c r="E176">
        <v>14</v>
      </c>
      <c r="F176">
        <v>117</v>
      </c>
      <c r="G176">
        <v>1996</v>
      </c>
      <c r="H176" s="55">
        <v>4406568</v>
      </c>
      <c r="I176">
        <v>2002</v>
      </c>
      <c r="J176" s="55">
        <v>4046464</v>
      </c>
    </row>
    <row r="177" spans="1:10" x14ac:dyDescent="0.2">
      <c r="A177">
        <v>176</v>
      </c>
      <c r="B177" t="s">
        <v>22</v>
      </c>
      <c r="C177" t="s">
        <v>160</v>
      </c>
      <c r="D177" s="56">
        <v>1</v>
      </c>
      <c r="E177">
        <v>18</v>
      </c>
      <c r="F177">
        <v>51</v>
      </c>
      <c r="G177">
        <v>1996</v>
      </c>
      <c r="H177" s="55">
        <v>2314751</v>
      </c>
      <c r="I177">
        <v>2005</v>
      </c>
      <c r="J177" s="55">
        <v>2058710</v>
      </c>
    </row>
    <row r="178" spans="1:10" x14ac:dyDescent="0.2">
      <c r="A178">
        <v>177</v>
      </c>
      <c r="B178" t="s">
        <v>22</v>
      </c>
      <c r="C178" t="s">
        <v>160</v>
      </c>
      <c r="D178" s="56">
        <v>1</v>
      </c>
      <c r="E178">
        <v>22</v>
      </c>
      <c r="F178">
        <v>40</v>
      </c>
      <c r="G178">
        <v>1995</v>
      </c>
      <c r="H178" s="55">
        <v>1833401</v>
      </c>
      <c r="I178">
        <v>2013</v>
      </c>
      <c r="J178" s="55">
        <v>1545994</v>
      </c>
    </row>
    <row r="179" spans="1:10" x14ac:dyDescent="0.2">
      <c r="A179">
        <v>178</v>
      </c>
      <c r="B179" t="s">
        <v>46</v>
      </c>
      <c r="C179" t="s">
        <v>160</v>
      </c>
      <c r="D179" s="56">
        <v>2</v>
      </c>
      <c r="E179">
        <v>23</v>
      </c>
      <c r="F179">
        <v>50</v>
      </c>
      <c r="G179">
        <v>1994</v>
      </c>
      <c r="H179" s="55">
        <v>2211790.0000000005</v>
      </c>
      <c r="I179">
        <v>2013</v>
      </c>
      <c r="J179" s="55">
        <v>3451322</v>
      </c>
    </row>
    <row r="180" spans="1:10" x14ac:dyDescent="0.2">
      <c r="A180">
        <v>179</v>
      </c>
      <c r="B180" t="s">
        <v>22</v>
      </c>
      <c r="C180" t="s">
        <v>160</v>
      </c>
      <c r="D180" s="56">
        <v>2</v>
      </c>
      <c r="E180">
        <v>15</v>
      </c>
      <c r="F180">
        <v>57</v>
      </c>
      <c r="G180">
        <v>1996</v>
      </c>
      <c r="H180" s="55">
        <v>2492839</v>
      </c>
      <c r="I180">
        <v>2003</v>
      </c>
      <c r="J180" s="55">
        <v>2732117</v>
      </c>
    </row>
    <row r="181" spans="1:10" x14ac:dyDescent="0.2">
      <c r="A181">
        <v>180</v>
      </c>
      <c r="B181" t="s">
        <v>587</v>
      </c>
      <c r="C181" t="s">
        <v>160</v>
      </c>
      <c r="D181" s="56">
        <v>4</v>
      </c>
      <c r="E181">
        <v>13</v>
      </c>
      <c r="F181">
        <v>82</v>
      </c>
      <c r="G181">
        <v>1997</v>
      </c>
      <c r="H181" s="55">
        <v>2887824</v>
      </c>
      <c r="I181">
        <v>1998</v>
      </c>
      <c r="J181" s="55">
        <v>2767313</v>
      </c>
    </row>
    <row r="182" spans="1:10" x14ac:dyDescent="0.2">
      <c r="A182">
        <v>181</v>
      </c>
      <c r="B182" t="s">
        <v>46</v>
      </c>
      <c r="C182" t="s">
        <v>160</v>
      </c>
      <c r="D182" s="56">
        <v>5</v>
      </c>
      <c r="E182">
        <v>15</v>
      </c>
      <c r="F182">
        <v>99</v>
      </c>
      <c r="G182">
        <v>1997</v>
      </c>
      <c r="H182" s="55">
        <v>3595007</v>
      </c>
      <c r="I182">
        <v>2013</v>
      </c>
      <c r="J182" s="55">
        <v>4732768</v>
      </c>
    </row>
    <row r="183" spans="1:10" x14ac:dyDescent="0.2">
      <c r="A183">
        <v>182</v>
      </c>
      <c r="B183" t="s">
        <v>51</v>
      </c>
      <c r="C183" t="s">
        <v>159</v>
      </c>
      <c r="D183" s="56">
        <v>5</v>
      </c>
      <c r="E183">
        <v>2</v>
      </c>
      <c r="F183">
        <v>102</v>
      </c>
      <c r="G183">
        <v>1994</v>
      </c>
      <c r="H183" s="55">
        <v>2312615</v>
      </c>
      <c r="I183">
        <v>2013</v>
      </c>
      <c r="J183" s="55">
        <v>1420532</v>
      </c>
    </row>
    <row r="184" spans="1:10" x14ac:dyDescent="0.2">
      <c r="A184">
        <v>183</v>
      </c>
      <c r="B184" t="s">
        <v>587</v>
      </c>
      <c r="C184" t="s">
        <v>160</v>
      </c>
      <c r="D184" s="56">
        <v>4</v>
      </c>
      <c r="E184">
        <v>12</v>
      </c>
      <c r="F184">
        <v>91</v>
      </c>
      <c r="G184">
        <v>1997</v>
      </c>
      <c r="H184" s="55">
        <v>3079604</v>
      </c>
      <c r="I184">
        <v>2007</v>
      </c>
      <c r="J184" s="55">
        <v>2827939</v>
      </c>
    </row>
    <row r="185" spans="1:10" x14ac:dyDescent="0.2">
      <c r="A185">
        <v>184</v>
      </c>
      <c r="B185" t="s">
        <v>155</v>
      </c>
      <c r="C185" t="s">
        <v>159</v>
      </c>
      <c r="D185" s="56">
        <v>4</v>
      </c>
      <c r="E185">
        <v>4</v>
      </c>
      <c r="F185">
        <v>95</v>
      </c>
      <c r="G185">
        <v>1995</v>
      </c>
      <c r="H185" s="55">
        <v>2683534</v>
      </c>
      <c r="I185">
        <v>2011</v>
      </c>
      <c r="J185" s="55">
        <v>2647533</v>
      </c>
    </row>
    <row r="186" spans="1:10" x14ac:dyDescent="0.2">
      <c r="A186">
        <v>185</v>
      </c>
      <c r="B186" t="s">
        <v>587</v>
      </c>
      <c r="C186" t="s">
        <v>160</v>
      </c>
      <c r="D186" s="56">
        <v>5</v>
      </c>
      <c r="E186">
        <v>17</v>
      </c>
      <c r="F186">
        <v>101</v>
      </c>
      <c r="G186">
        <v>1999</v>
      </c>
      <c r="H186" s="55">
        <v>3804325</v>
      </c>
      <c r="I186">
        <v>2011</v>
      </c>
      <c r="J186" s="55">
        <v>5773532</v>
      </c>
    </row>
    <row r="187" spans="1:10" x14ac:dyDescent="0.2">
      <c r="A187">
        <v>186</v>
      </c>
      <c r="B187" t="s">
        <v>587</v>
      </c>
      <c r="C187" t="s">
        <v>160</v>
      </c>
      <c r="D187" s="56">
        <v>6</v>
      </c>
      <c r="E187">
        <v>18</v>
      </c>
      <c r="F187">
        <v>116</v>
      </c>
      <c r="G187">
        <v>1999</v>
      </c>
      <c r="H187" s="55">
        <v>4776204</v>
      </c>
      <c r="I187">
        <v>2012</v>
      </c>
      <c r="J187" s="55">
        <v>3584151</v>
      </c>
    </row>
    <row r="188" spans="1:10" x14ac:dyDescent="0.2">
      <c r="A188">
        <v>187</v>
      </c>
      <c r="B188" t="s">
        <v>581</v>
      </c>
      <c r="C188" t="s">
        <v>582</v>
      </c>
      <c r="D188" s="56">
        <v>1</v>
      </c>
      <c r="E188">
        <v>13</v>
      </c>
      <c r="F188">
        <v>40</v>
      </c>
      <c r="G188">
        <v>1997</v>
      </c>
      <c r="H188" s="55">
        <v>1659428</v>
      </c>
      <c r="I188">
        <v>2013</v>
      </c>
      <c r="J188" s="55">
        <v>1245265</v>
      </c>
    </row>
    <row r="189" spans="1:10" x14ac:dyDescent="0.2">
      <c r="A189">
        <v>188</v>
      </c>
      <c r="B189" t="s">
        <v>587</v>
      </c>
      <c r="C189" t="s">
        <v>160</v>
      </c>
      <c r="D189" s="56">
        <v>1</v>
      </c>
      <c r="E189">
        <v>8</v>
      </c>
      <c r="F189">
        <v>40</v>
      </c>
      <c r="G189">
        <v>1997</v>
      </c>
      <c r="H189" s="55">
        <v>1219670</v>
      </c>
      <c r="I189">
        <v>2013</v>
      </c>
      <c r="J189" s="55">
        <v>1204391</v>
      </c>
    </row>
    <row r="190" spans="1:10" x14ac:dyDescent="0.2">
      <c r="A190">
        <v>189</v>
      </c>
      <c r="B190" t="s">
        <v>46</v>
      </c>
      <c r="C190" t="s">
        <v>160</v>
      </c>
      <c r="D190" s="56">
        <v>3</v>
      </c>
      <c r="E190">
        <v>6</v>
      </c>
      <c r="F190">
        <v>61</v>
      </c>
      <c r="G190">
        <v>1997</v>
      </c>
      <c r="H190" s="55">
        <v>1815515</v>
      </c>
      <c r="I190">
        <v>2013</v>
      </c>
      <c r="J190" s="55">
        <v>1792772</v>
      </c>
    </row>
    <row r="191" spans="1:10" x14ac:dyDescent="0.2">
      <c r="A191">
        <v>190</v>
      </c>
      <c r="B191" t="s">
        <v>22</v>
      </c>
      <c r="C191" t="s">
        <v>160</v>
      </c>
      <c r="D191" s="56">
        <v>4</v>
      </c>
      <c r="E191">
        <v>14</v>
      </c>
      <c r="F191">
        <v>74</v>
      </c>
      <c r="G191">
        <v>1997</v>
      </c>
      <c r="H191" s="55">
        <v>2516591.0000000005</v>
      </c>
      <c r="I191">
        <v>2008</v>
      </c>
      <c r="J191" s="55">
        <v>2967986</v>
      </c>
    </row>
    <row r="192" spans="1:10" x14ac:dyDescent="0.2">
      <c r="A192">
        <v>191</v>
      </c>
      <c r="B192" t="s">
        <v>46</v>
      </c>
      <c r="C192" t="s">
        <v>160</v>
      </c>
      <c r="D192" s="56">
        <v>3</v>
      </c>
      <c r="E192">
        <v>7</v>
      </c>
      <c r="F192">
        <v>71</v>
      </c>
      <c r="G192">
        <v>2001</v>
      </c>
      <c r="H192" s="55">
        <v>2332812</v>
      </c>
      <c r="I192">
        <v>2011</v>
      </c>
      <c r="J192" s="55">
        <v>3348794</v>
      </c>
    </row>
    <row r="193" spans="1:10" x14ac:dyDescent="0.2">
      <c r="A193">
        <v>192</v>
      </c>
      <c r="B193" t="s">
        <v>155</v>
      </c>
      <c r="C193" t="s">
        <v>159</v>
      </c>
      <c r="D193" s="56">
        <v>4</v>
      </c>
      <c r="E193">
        <v>16</v>
      </c>
      <c r="F193">
        <v>78</v>
      </c>
      <c r="G193">
        <v>2000</v>
      </c>
      <c r="H193" s="55">
        <v>3217892</v>
      </c>
      <c r="I193">
        <v>2013</v>
      </c>
      <c r="J193" s="55">
        <v>2464801</v>
      </c>
    </row>
    <row r="194" spans="1:10" x14ac:dyDescent="0.2">
      <c r="A194">
        <v>193</v>
      </c>
      <c r="B194" t="s">
        <v>155</v>
      </c>
      <c r="C194" t="s">
        <v>159</v>
      </c>
      <c r="D194" s="56">
        <v>4</v>
      </c>
      <c r="E194">
        <v>18</v>
      </c>
      <c r="F194">
        <v>84</v>
      </c>
      <c r="G194">
        <v>1997</v>
      </c>
      <c r="H194" s="55">
        <v>3592911</v>
      </c>
      <c r="I194">
        <v>2010</v>
      </c>
      <c r="J194" s="55">
        <v>4559738</v>
      </c>
    </row>
    <row r="195" spans="1:10" x14ac:dyDescent="0.2">
      <c r="A195">
        <v>194</v>
      </c>
      <c r="B195" t="s">
        <v>581</v>
      </c>
      <c r="C195" t="s">
        <v>582</v>
      </c>
      <c r="D195" s="56">
        <v>5</v>
      </c>
      <c r="E195">
        <v>8</v>
      </c>
      <c r="F195">
        <v>80</v>
      </c>
      <c r="G195">
        <v>1998</v>
      </c>
      <c r="H195" s="55">
        <v>2634758</v>
      </c>
      <c r="I195">
        <v>2002</v>
      </c>
      <c r="J195" s="55">
        <v>2835207</v>
      </c>
    </row>
    <row r="196" spans="1:10" x14ac:dyDescent="0.2">
      <c r="A196">
        <v>195</v>
      </c>
      <c r="B196" t="s">
        <v>585</v>
      </c>
      <c r="C196" t="s">
        <v>582</v>
      </c>
      <c r="D196" s="56">
        <v>3</v>
      </c>
      <c r="E196">
        <v>24</v>
      </c>
      <c r="F196">
        <v>76</v>
      </c>
      <c r="G196">
        <v>2000</v>
      </c>
      <c r="H196" s="55">
        <v>3653550.0000000005</v>
      </c>
      <c r="I196">
        <v>2002</v>
      </c>
      <c r="J196" s="55">
        <v>3501085</v>
      </c>
    </row>
    <row r="197" spans="1:10" x14ac:dyDescent="0.2">
      <c r="A197">
        <v>196</v>
      </c>
      <c r="B197" t="s">
        <v>46</v>
      </c>
      <c r="C197" t="s">
        <v>160</v>
      </c>
      <c r="D197" s="56">
        <v>3</v>
      </c>
      <c r="E197">
        <v>20</v>
      </c>
      <c r="F197">
        <v>77</v>
      </c>
      <c r="G197">
        <v>1999</v>
      </c>
      <c r="H197" s="55">
        <v>3237215</v>
      </c>
      <c r="I197">
        <v>2013</v>
      </c>
      <c r="J197" s="55">
        <v>2246116</v>
      </c>
    </row>
    <row r="198" spans="1:10" x14ac:dyDescent="0.2">
      <c r="A198">
        <v>197</v>
      </c>
      <c r="B198" t="s">
        <v>583</v>
      </c>
      <c r="C198" t="s">
        <v>161</v>
      </c>
      <c r="D198" s="56">
        <v>3</v>
      </c>
      <c r="E198">
        <v>14</v>
      </c>
      <c r="F198">
        <v>78</v>
      </c>
      <c r="G198">
        <v>2001</v>
      </c>
      <c r="H198" s="55">
        <v>2695798.0000000005</v>
      </c>
      <c r="I198">
        <v>2013</v>
      </c>
      <c r="J198" s="55">
        <v>2372194</v>
      </c>
    </row>
    <row r="199" spans="1:10" x14ac:dyDescent="0.2">
      <c r="A199">
        <v>198</v>
      </c>
      <c r="B199" t="s">
        <v>586</v>
      </c>
      <c r="C199" t="s">
        <v>582</v>
      </c>
      <c r="D199" s="56">
        <v>5</v>
      </c>
      <c r="E199">
        <v>3</v>
      </c>
      <c r="F199">
        <v>109</v>
      </c>
      <c r="G199">
        <v>1999</v>
      </c>
      <c r="H199" s="55">
        <v>2838972</v>
      </c>
      <c r="I199">
        <v>2013</v>
      </c>
      <c r="J199" s="55">
        <v>2219618</v>
      </c>
    </row>
    <row r="200" spans="1:10" x14ac:dyDescent="0.2">
      <c r="A200">
        <v>199</v>
      </c>
      <c r="B200" t="s">
        <v>585</v>
      </c>
      <c r="C200" t="s">
        <v>582</v>
      </c>
      <c r="D200" s="56">
        <v>2</v>
      </c>
      <c r="E200">
        <v>0</v>
      </c>
      <c r="F200">
        <v>58</v>
      </c>
      <c r="G200">
        <v>2003</v>
      </c>
      <c r="H200" s="55">
        <v>1380767</v>
      </c>
      <c r="I200">
        <v>2006</v>
      </c>
      <c r="J200" s="55">
        <v>1196112</v>
      </c>
    </row>
    <row r="201" spans="1:10" x14ac:dyDescent="0.2">
      <c r="A201">
        <v>200</v>
      </c>
      <c r="B201" t="s">
        <v>583</v>
      </c>
      <c r="C201" t="s">
        <v>161</v>
      </c>
      <c r="D201" s="56">
        <v>4</v>
      </c>
      <c r="E201">
        <v>18</v>
      </c>
      <c r="F201">
        <v>87</v>
      </c>
      <c r="G201">
        <v>2003</v>
      </c>
      <c r="H201" s="55">
        <v>3753704</v>
      </c>
      <c r="I201">
        <v>2011</v>
      </c>
      <c r="J201" s="55">
        <v>3720057</v>
      </c>
    </row>
    <row r="202" spans="1:10" x14ac:dyDescent="0.2">
      <c r="A202">
        <v>201</v>
      </c>
      <c r="B202" t="s">
        <v>154</v>
      </c>
      <c r="C202" t="s">
        <v>159</v>
      </c>
      <c r="D202" s="56">
        <v>5</v>
      </c>
      <c r="E202">
        <v>6</v>
      </c>
      <c r="F202">
        <v>103</v>
      </c>
      <c r="G202">
        <v>2002</v>
      </c>
      <c r="H202" s="55">
        <v>2867327</v>
      </c>
      <c r="I202">
        <v>2013</v>
      </c>
      <c r="J202" s="55">
        <v>2051003</v>
      </c>
    </row>
    <row r="203" spans="1:10" x14ac:dyDescent="0.2">
      <c r="A203">
        <v>202</v>
      </c>
      <c r="B203" t="s">
        <v>586</v>
      </c>
      <c r="C203" t="s">
        <v>582</v>
      </c>
      <c r="D203" s="56">
        <v>6</v>
      </c>
      <c r="E203">
        <v>5</v>
      </c>
      <c r="F203">
        <v>109</v>
      </c>
      <c r="G203">
        <v>2002</v>
      </c>
      <c r="H203" s="55">
        <v>3034756</v>
      </c>
      <c r="I203">
        <v>2011</v>
      </c>
      <c r="J203" s="55">
        <v>2699073</v>
      </c>
    </row>
    <row r="204" spans="1:10" x14ac:dyDescent="0.2">
      <c r="A204">
        <v>203</v>
      </c>
      <c r="B204" t="s">
        <v>584</v>
      </c>
      <c r="C204" t="s">
        <v>161</v>
      </c>
      <c r="D204" s="56">
        <v>7</v>
      </c>
      <c r="E204">
        <v>6</v>
      </c>
      <c r="F204">
        <v>116</v>
      </c>
      <c r="G204">
        <v>2003</v>
      </c>
      <c r="H204" s="55">
        <v>3160345</v>
      </c>
      <c r="I204">
        <v>2003</v>
      </c>
      <c r="J204" s="55">
        <v>3160345</v>
      </c>
    </row>
    <row r="205" spans="1:10" x14ac:dyDescent="0.2">
      <c r="A205">
        <v>204</v>
      </c>
      <c r="B205" t="s">
        <v>584</v>
      </c>
      <c r="C205" t="s">
        <v>161</v>
      </c>
      <c r="D205" s="56">
        <v>1</v>
      </c>
      <c r="E205">
        <v>1</v>
      </c>
      <c r="F205">
        <v>40</v>
      </c>
      <c r="G205">
        <v>2004</v>
      </c>
      <c r="H205" s="55">
        <v>1181562</v>
      </c>
      <c r="I205">
        <v>2007</v>
      </c>
      <c r="J205" s="55">
        <v>1435488</v>
      </c>
    </row>
    <row r="206" spans="1:10" x14ac:dyDescent="0.2">
      <c r="A206">
        <v>205</v>
      </c>
      <c r="B206" t="s">
        <v>584</v>
      </c>
      <c r="C206" t="s">
        <v>161</v>
      </c>
      <c r="D206" s="56">
        <v>5</v>
      </c>
      <c r="E206">
        <v>0</v>
      </c>
      <c r="F206">
        <v>108</v>
      </c>
      <c r="G206">
        <v>2000</v>
      </c>
      <c r="H206" s="55">
        <v>2359727</v>
      </c>
      <c r="I206">
        <v>2010</v>
      </c>
      <c r="J206" s="55">
        <v>2575802</v>
      </c>
    </row>
    <row r="207" spans="1:10" x14ac:dyDescent="0.2">
      <c r="A207">
        <v>206</v>
      </c>
      <c r="B207" t="s">
        <v>583</v>
      </c>
      <c r="C207" t="s">
        <v>161</v>
      </c>
      <c r="D207" s="56">
        <v>3</v>
      </c>
      <c r="E207">
        <v>17</v>
      </c>
      <c r="F207">
        <v>65</v>
      </c>
      <c r="G207">
        <v>2000</v>
      </c>
      <c r="H207" s="55">
        <v>2871903</v>
      </c>
      <c r="I207">
        <v>2010</v>
      </c>
      <c r="J207" s="55">
        <v>3449690</v>
      </c>
    </row>
    <row r="208" spans="1:10" x14ac:dyDescent="0.2">
      <c r="A208">
        <v>207</v>
      </c>
      <c r="B208" t="s">
        <v>46</v>
      </c>
      <c r="C208" t="s">
        <v>160</v>
      </c>
      <c r="D208" s="56">
        <v>5</v>
      </c>
      <c r="E208">
        <v>18</v>
      </c>
      <c r="F208">
        <v>104</v>
      </c>
      <c r="G208">
        <v>2003</v>
      </c>
      <c r="H208" s="55">
        <v>4246752</v>
      </c>
      <c r="I208">
        <v>2003</v>
      </c>
      <c r="J208" s="55">
        <v>4489645</v>
      </c>
    </row>
    <row r="209" spans="1:10" x14ac:dyDescent="0.2">
      <c r="A209">
        <v>208</v>
      </c>
      <c r="B209" t="s">
        <v>154</v>
      </c>
      <c r="C209" t="s">
        <v>159</v>
      </c>
      <c r="D209" s="56">
        <v>4</v>
      </c>
      <c r="E209">
        <v>4</v>
      </c>
      <c r="F209">
        <v>84</v>
      </c>
      <c r="G209">
        <v>2002</v>
      </c>
      <c r="H209" s="55">
        <v>2360482</v>
      </c>
      <c r="I209">
        <v>2013</v>
      </c>
      <c r="J209" s="55">
        <v>1794511</v>
      </c>
    </row>
    <row r="210" spans="1:10" x14ac:dyDescent="0.2">
      <c r="A210">
        <v>209</v>
      </c>
      <c r="B210" t="s">
        <v>584</v>
      </c>
      <c r="C210" t="s">
        <v>161</v>
      </c>
      <c r="D210" s="56">
        <v>1</v>
      </c>
      <c r="E210">
        <v>10</v>
      </c>
      <c r="F210">
        <v>40</v>
      </c>
      <c r="G210">
        <v>2006</v>
      </c>
      <c r="H210" s="55">
        <v>1652449</v>
      </c>
      <c r="I210">
        <v>2013</v>
      </c>
      <c r="J210" s="55">
        <v>1402403</v>
      </c>
    </row>
    <row r="211" spans="1:10" x14ac:dyDescent="0.2">
      <c r="A211">
        <v>210</v>
      </c>
      <c r="B211" t="s">
        <v>581</v>
      </c>
      <c r="C211" t="s">
        <v>582</v>
      </c>
      <c r="D211" s="56">
        <v>4</v>
      </c>
      <c r="E211">
        <v>14</v>
      </c>
      <c r="F211">
        <v>79</v>
      </c>
      <c r="G211">
        <v>2004</v>
      </c>
      <c r="H211" s="55">
        <v>3112438.0000000005</v>
      </c>
      <c r="I211">
        <v>2010</v>
      </c>
      <c r="J211" s="55">
        <v>2439352</v>
      </c>
    </row>
    <row r="212" spans="1:10" x14ac:dyDescent="0.2">
      <c r="A212">
        <v>211</v>
      </c>
      <c r="B212" t="s">
        <v>584</v>
      </c>
      <c r="C212" t="s">
        <v>161</v>
      </c>
      <c r="D212" s="56">
        <v>6</v>
      </c>
      <c r="E212">
        <v>0</v>
      </c>
      <c r="F212">
        <v>103</v>
      </c>
      <c r="G212">
        <v>2006</v>
      </c>
      <c r="H212" s="55">
        <v>2258297</v>
      </c>
      <c r="I212">
        <v>2011</v>
      </c>
      <c r="J212" s="55">
        <v>2614985</v>
      </c>
    </row>
    <row r="213" spans="1:10" x14ac:dyDescent="0.2">
      <c r="A213">
        <v>212</v>
      </c>
      <c r="B213" t="s">
        <v>157</v>
      </c>
      <c r="C213" t="s">
        <v>161</v>
      </c>
      <c r="D213" s="56">
        <v>1</v>
      </c>
      <c r="E213">
        <v>10</v>
      </c>
      <c r="F213">
        <v>50</v>
      </c>
      <c r="G213">
        <v>2005</v>
      </c>
      <c r="H213" s="55">
        <v>1555249</v>
      </c>
      <c r="I213">
        <v>2009</v>
      </c>
      <c r="J213" s="55">
        <v>1552450</v>
      </c>
    </row>
    <row r="214" spans="1:10" x14ac:dyDescent="0.2">
      <c r="A214">
        <v>213</v>
      </c>
      <c r="B214" t="s">
        <v>581</v>
      </c>
      <c r="C214" t="s">
        <v>582</v>
      </c>
      <c r="D214" s="56">
        <v>1</v>
      </c>
      <c r="E214">
        <v>3</v>
      </c>
      <c r="F214">
        <v>49</v>
      </c>
      <c r="G214">
        <v>2007</v>
      </c>
      <c r="H214" s="55">
        <v>1468747</v>
      </c>
      <c r="I214">
        <v>2010</v>
      </c>
      <c r="J214" s="55">
        <v>1669837</v>
      </c>
    </row>
    <row r="215" spans="1:10" x14ac:dyDescent="0.2">
      <c r="A215">
        <v>214</v>
      </c>
      <c r="B215" t="s">
        <v>46</v>
      </c>
      <c r="C215" t="s">
        <v>160</v>
      </c>
      <c r="D215" s="56">
        <v>2</v>
      </c>
      <c r="E215">
        <v>20</v>
      </c>
      <c r="F215">
        <v>40</v>
      </c>
      <c r="G215">
        <v>2004</v>
      </c>
      <c r="H215" s="55">
        <v>1615211</v>
      </c>
      <c r="I215">
        <v>2010</v>
      </c>
      <c r="J215" s="55">
        <v>1702392</v>
      </c>
    </row>
    <row r="216" spans="1:10" x14ac:dyDescent="0.2">
      <c r="A216">
        <v>215</v>
      </c>
      <c r="B216" t="s">
        <v>155</v>
      </c>
      <c r="C216" t="s">
        <v>159</v>
      </c>
      <c r="D216" s="56">
        <v>1</v>
      </c>
      <c r="E216">
        <v>16</v>
      </c>
      <c r="F216">
        <v>40</v>
      </c>
      <c r="G216">
        <v>2006</v>
      </c>
      <c r="H216" s="55">
        <v>1763743</v>
      </c>
      <c r="I216">
        <v>2011</v>
      </c>
      <c r="J216" s="55">
        <v>1559530</v>
      </c>
    </row>
    <row r="217" spans="1:10" x14ac:dyDescent="0.2">
      <c r="A217">
        <v>216</v>
      </c>
      <c r="B217" t="s">
        <v>22</v>
      </c>
      <c r="C217" t="s">
        <v>160</v>
      </c>
      <c r="D217" s="56">
        <v>1</v>
      </c>
      <c r="E217">
        <v>19</v>
      </c>
      <c r="F217">
        <v>40</v>
      </c>
      <c r="G217">
        <v>2007</v>
      </c>
      <c r="H217" s="55">
        <v>1773671.0000000002</v>
      </c>
      <c r="I217">
        <v>2010</v>
      </c>
      <c r="J217" s="55">
        <v>1764114</v>
      </c>
    </row>
    <row r="218" spans="1:10" x14ac:dyDescent="0.2">
      <c r="A218">
        <v>217</v>
      </c>
      <c r="B218" t="s">
        <v>584</v>
      </c>
      <c r="C218" t="s">
        <v>161</v>
      </c>
      <c r="D218" s="56">
        <v>2</v>
      </c>
      <c r="E218">
        <v>14</v>
      </c>
      <c r="F218">
        <v>42</v>
      </c>
      <c r="G218">
        <v>2005</v>
      </c>
      <c r="H218" s="55">
        <v>1915884.0000000002</v>
      </c>
      <c r="I218">
        <v>2013</v>
      </c>
      <c r="J218" s="55">
        <v>2138628</v>
      </c>
    </row>
    <row r="219" spans="1:10" x14ac:dyDescent="0.2">
      <c r="A219">
        <v>218</v>
      </c>
      <c r="B219" t="s">
        <v>51</v>
      </c>
      <c r="C219" t="s">
        <v>159</v>
      </c>
      <c r="D219" s="56">
        <v>3</v>
      </c>
      <c r="E219">
        <v>18</v>
      </c>
      <c r="F219">
        <v>66</v>
      </c>
      <c r="G219">
        <v>2006</v>
      </c>
      <c r="H219" s="55">
        <v>2894226</v>
      </c>
      <c r="I219">
        <v>2013</v>
      </c>
      <c r="J219" s="55">
        <v>2485370</v>
      </c>
    </row>
    <row r="220" spans="1:10" x14ac:dyDescent="0.2">
      <c r="A220">
        <v>219</v>
      </c>
      <c r="B220" t="s">
        <v>585</v>
      </c>
      <c r="C220" t="s">
        <v>582</v>
      </c>
      <c r="D220" s="56">
        <v>7</v>
      </c>
      <c r="E220">
        <v>5</v>
      </c>
      <c r="F220">
        <v>143</v>
      </c>
      <c r="G220">
        <v>2005</v>
      </c>
      <c r="H220" s="55">
        <v>3726323</v>
      </c>
      <c r="I220">
        <v>2012</v>
      </c>
      <c r="J220" s="55">
        <v>4083999</v>
      </c>
    </row>
    <row r="221" spans="1:10" x14ac:dyDescent="0.2">
      <c r="A221">
        <v>220</v>
      </c>
      <c r="B221" t="s">
        <v>583</v>
      </c>
      <c r="C221" t="s">
        <v>161</v>
      </c>
      <c r="D221" s="56">
        <v>7</v>
      </c>
      <c r="E221">
        <v>3</v>
      </c>
      <c r="F221">
        <v>136</v>
      </c>
      <c r="G221">
        <v>2009</v>
      </c>
      <c r="H221" s="55">
        <v>3226186.9999999995</v>
      </c>
      <c r="I221">
        <v>2005</v>
      </c>
      <c r="J221" s="55">
        <v>3226187</v>
      </c>
    </row>
    <row r="222" spans="1:10" x14ac:dyDescent="0.2">
      <c r="A222">
        <v>221</v>
      </c>
      <c r="B222" t="s">
        <v>154</v>
      </c>
      <c r="C222" t="s">
        <v>159</v>
      </c>
      <c r="D222" s="56">
        <v>7</v>
      </c>
      <c r="E222">
        <v>24</v>
      </c>
      <c r="F222">
        <v>114</v>
      </c>
      <c r="G222">
        <v>2008</v>
      </c>
      <c r="H222" s="55">
        <v>5446492</v>
      </c>
      <c r="I222">
        <v>2013</v>
      </c>
      <c r="J222" s="55">
        <v>6258998</v>
      </c>
    </row>
    <row r="223" spans="1:10" x14ac:dyDescent="0.2">
      <c r="A223">
        <v>222</v>
      </c>
      <c r="B223" t="s">
        <v>586</v>
      </c>
      <c r="C223" t="s">
        <v>582</v>
      </c>
      <c r="D223" s="56">
        <v>3</v>
      </c>
      <c r="E223">
        <v>6</v>
      </c>
      <c r="F223">
        <v>69</v>
      </c>
      <c r="G223">
        <v>2008</v>
      </c>
      <c r="H223" s="55">
        <v>1798385</v>
      </c>
      <c r="I223">
        <v>2013</v>
      </c>
      <c r="J223" s="55">
        <v>1935204</v>
      </c>
    </row>
    <row r="224" spans="1:10" x14ac:dyDescent="0.2">
      <c r="A224">
        <v>223</v>
      </c>
      <c r="B224" t="s">
        <v>583</v>
      </c>
      <c r="C224" t="s">
        <v>161</v>
      </c>
      <c r="D224" s="56">
        <v>6</v>
      </c>
      <c r="E224">
        <v>16</v>
      </c>
      <c r="F224">
        <v>98</v>
      </c>
      <c r="G224">
        <v>2006</v>
      </c>
      <c r="H224" s="55">
        <v>3826994</v>
      </c>
      <c r="I224">
        <v>2013</v>
      </c>
      <c r="J224" s="55">
        <v>3667291</v>
      </c>
    </row>
    <row r="225" spans="1:10" x14ac:dyDescent="0.2">
      <c r="A225">
        <v>224</v>
      </c>
      <c r="B225" t="s">
        <v>46</v>
      </c>
      <c r="C225" t="s">
        <v>160</v>
      </c>
      <c r="D225" s="56">
        <v>4</v>
      </c>
      <c r="E225">
        <v>13</v>
      </c>
      <c r="F225">
        <v>64</v>
      </c>
      <c r="G225">
        <v>2007</v>
      </c>
      <c r="H225" s="55">
        <v>2501502</v>
      </c>
      <c r="I225">
        <v>2011</v>
      </c>
      <c r="J225" s="55">
        <v>2422794</v>
      </c>
    </row>
    <row r="226" spans="1:10" x14ac:dyDescent="0.2">
      <c r="A226">
        <v>225</v>
      </c>
      <c r="B226" t="s">
        <v>586</v>
      </c>
      <c r="C226" t="s">
        <v>582</v>
      </c>
      <c r="D226" s="56">
        <v>1</v>
      </c>
      <c r="E226">
        <v>15</v>
      </c>
      <c r="F226">
        <v>46</v>
      </c>
      <c r="G226">
        <v>2011</v>
      </c>
      <c r="H226" s="55">
        <v>1821817</v>
      </c>
      <c r="I226">
        <v>2013</v>
      </c>
      <c r="J226" s="55">
        <v>1662723</v>
      </c>
    </row>
    <row r="227" spans="1:10" x14ac:dyDescent="0.2">
      <c r="A227">
        <v>226</v>
      </c>
      <c r="B227" t="s">
        <v>581</v>
      </c>
      <c r="C227" t="s">
        <v>582</v>
      </c>
      <c r="D227" s="56">
        <v>7</v>
      </c>
      <c r="E227">
        <v>8</v>
      </c>
      <c r="F227">
        <v>137</v>
      </c>
      <c r="G227">
        <v>2011</v>
      </c>
      <c r="H227" s="55">
        <v>4154243.9999999995</v>
      </c>
      <c r="I227">
        <v>2013</v>
      </c>
      <c r="J227" s="55">
        <v>4264883</v>
      </c>
    </row>
    <row r="228" spans="1:10" x14ac:dyDescent="0.2">
      <c r="A228">
        <v>227</v>
      </c>
      <c r="B228" t="s">
        <v>157</v>
      </c>
      <c r="C228" t="s">
        <v>161</v>
      </c>
      <c r="D228" s="56">
        <v>7</v>
      </c>
      <c r="E228">
        <v>8</v>
      </c>
      <c r="F228">
        <v>116</v>
      </c>
      <c r="G228">
        <v>2010</v>
      </c>
      <c r="H228" s="55">
        <v>3677465</v>
      </c>
      <c r="I228">
        <v>2013</v>
      </c>
      <c r="J228" s="55">
        <v>3667544</v>
      </c>
    </row>
    <row r="229" spans="1:10" x14ac:dyDescent="0.2">
      <c r="A229">
        <v>228</v>
      </c>
      <c r="B229" t="s">
        <v>584</v>
      </c>
      <c r="C229" t="s">
        <v>161</v>
      </c>
      <c r="D229" s="56">
        <v>7</v>
      </c>
      <c r="E229">
        <v>20</v>
      </c>
      <c r="F229">
        <v>142</v>
      </c>
      <c r="G229">
        <v>2009</v>
      </c>
      <c r="H229" s="55">
        <v>6094046</v>
      </c>
      <c r="I229">
        <v>2012</v>
      </c>
      <c r="J229" s="55">
        <v>6624277</v>
      </c>
    </row>
    <row r="230" spans="1:10" x14ac:dyDescent="0.2">
      <c r="J230" s="55"/>
    </row>
    <row r="231" spans="1:10" x14ac:dyDescent="0.2">
      <c r="J231" s="55"/>
    </row>
    <row r="232" spans="1:10" x14ac:dyDescent="0.2">
      <c r="J232" s="55"/>
    </row>
    <row r="233" spans="1:10" x14ac:dyDescent="0.2">
      <c r="J233" s="55"/>
    </row>
    <row r="234" spans="1:10" x14ac:dyDescent="0.2">
      <c r="J234" s="55"/>
    </row>
    <row r="235" spans="1:10" x14ac:dyDescent="0.2">
      <c r="J235" s="55"/>
    </row>
    <row r="236" spans="1:10" x14ac:dyDescent="0.2">
      <c r="J236" s="55"/>
    </row>
    <row r="237" spans="1:10" x14ac:dyDescent="0.2">
      <c r="J237" s="55"/>
    </row>
    <row r="238" spans="1:10" x14ac:dyDescent="0.2">
      <c r="J238" s="55"/>
    </row>
    <row r="239" spans="1:10" x14ac:dyDescent="0.2">
      <c r="J239" s="55"/>
    </row>
    <row r="240" spans="1:10" x14ac:dyDescent="0.2">
      <c r="J240" s="55"/>
    </row>
    <row r="241" spans="10:10" x14ac:dyDescent="0.2">
      <c r="J241" s="55"/>
    </row>
    <row r="242" spans="10:10" x14ac:dyDescent="0.2">
      <c r="J242" s="55"/>
    </row>
    <row r="243" spans="10:10" x14ac:dyDescent="0.2">
      <c r="J243" s="5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rightToLeft="1" workbookViewId="0">
      <selection activeCell="H7" sqref="H7"/>
    </sheetView>
  </sheetViews>
  <sheetFormatPr defaultRowHeight="14.25" x14ac:dyDescent="0.2"/>
  <sheetData>
    <row r="1" spans="1:5" ht="18.75" x14ac:dyDescent="0.3">
      <c r="A1" s="57" t="s">
        <v>588</v>
      </c>
    </row>
    <row r="2" spans="1:5" ht="15" thickBot="1" x14ac:dyDescent="0.25">
      <c r="A2" s="45"/>
    </row>
    <row r="3" spans="1:5" ht="16.5" thickBot="1" x14ac:dyDescent="0.25">
      <c r="A3" s="58"/>
      <c r="B3" s="110" t="s">
        <v>589</v>
      </c>
      <c r="C3" s="111"/>
      <c r="D3" s="111"/>
      <c r="E3" s="112"/>
    </row>
    <row r="4" spans="1:5" ht="16.5" thickBot="1" x14ac:dyDescent="0.25">
      <c r="A4" s="59"/>
      <c r="B4" s="60" t="s">
        <v>590</v>
      </c>
      <c r="C4" s="61" t="s">
        <v>591</v>
      </c>
      <c r="D4" s="61" t="s">
        <v>592</v>
      </c>
      <c r="E4" s="62" t="s">
        <v>593</v>
      </c>
    </row>
    <row r="5" spans="1:5" ht="63.75" thickBot="1" x14ac:dyDescent="0.25">
      <c r="A5" s="63" t="s">
        <v>594</v>
      </c>
      <c r="B5" s="64">
        <v>25000</v>
      </c>
      <c r="C5" s="64">
        <v>50000</v>
      </c>
      <c r="D5" s="64">
        <v>30000</v>
      </c>
      <c r="E5" s="65">
        <v>12500</v>
      </c>
    </row>
    <row r="6" spans="1:5" ht="48" thickBot="1" x14ac:dyDescent="0.25">
      <c r="A6" s="63" t="s">
        <v>595</v>
      </c>
      <c r="B6" s="66">
        <v>500</v>
      </c>
      <c r="C6" s="66">
        <v>200</v>
      </c>
      <c r="D6" s="66">
        <v>250</v>
      </c>
      <c r="E6" s="67">
        <v>125</v>
      </c>
    </row>
    <row r="7" spans="1:5" ht="63" x14ac:dyDescent="0.2">
      <c r="A7" s="68" t="s">
        <v>596</v>
      </c>
      <c r="B7" s="113">
        <v>20</v>
      </c>
      <c r="C7" s="113">
        <v>15</v>
      </c>
      <c r="D7" s="113">
        <v>10</v>
      </c>
      <c r="E7" s="115">
        <v>15</v>
      </c>
    </row>
    <row r="8" spans="1:5" ht="63.75" thickBot="1" x14ac:dyDescent="0.25">
      <c r="A8" s="63" t="s">
        <v>597</v>
      </c>
      <c r="B8" s="114"/>
      <c r="C8" s="114"/>
      <c r="D8" s="114"/>
      <c r="E8" s="116"/>
    </row>
    <row r="10" spans="1:5" ht="18.75" x14ac:dyDescent="0.3">
      <c r="A10" s="57" t="s">
        <v>598</v>
      </c>
    </row>
    <row r="11" spans="1:5" ht="15" thickBot="1" x14ac:dyDescent="0.25">
      <c r="D11" s="1"/>
    </row>
    <row r="12" spans="1:5" ht="15.75" x14ac:dyDescent="0.2">
      <c r="B12" s="107" t="s">
        <v>589</v>
      </c>
      <c r="C12" s="108"/>
      <c r="D12" s="108"/>
      <c r="E12" s="109"/>
    </row>
    <row r="13" spans="1:5" ht="16.5" thickBot="1" x14ac:dyDescent="0.25">
      <c r="B13" s="69" t="s">
        <v>590</v>
      </c>
      <c r="C13" s="70" t="s">
        <v>591</v>
      </c>
      <c r="D13" s="70" t="s">
        <v>592</v>
      </c>
      <c r="E13" s="71" t="s">
        <v>593</v>
      </c>
    </row>
    <row r="14" spans="1:5" ht="47.25" x14ac:dyDescent="0.25">
      <c r="A14" s="72" t="s">
        <v>599</v>
      </c>
      <c r="B14" s="73"/>
      <c r="C14" s="74"/>
      <c r="D14" s="74"/>
      <c r="E14" s="75"/>
    </row>
    <row r="15" spans="1:5" ht="47.25" x14ac:dyDescent="0.25">
      <c r="A15" s="76" t="s">
        <v>600</v>
      </c>
      <c r="B15" s="77"/>
      <c r="C15" s="78"/>
      <c r="D15" s="78"/>
      <c r="E15" s="79"/>
    </row>
    <row r="16" spans="1:5" ht="79.5" thickBot="1" x14ac:dyDescent="0.3">
      <c r="A16" s="80" t="s">
        <v>601</v>
      </c>
      <c r="B16" s="81"/>
      <c r="C16" s="82"/>
      <c r="D16" s="82"/>
      <c r="E16" s="83"/>
    </row>
  </sheetData>
  <mergeCells count="6">
    <mergeCell ref="B12:E12"/>
    <mergeCell ref="B3:E3"/>
    <mergeCell ref="B7:B8"/>
    <mergeCell ref="C7:C8"/>
    <mergeCell ref="D7:D8"/>
    <mergeCell ref="E7:E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rightToLeft="1" workbookViewId="0">
      <selection sqref="A1:P85"/>
    </sheetView>
  </sheetViews>
  <sheetFormatPr defaultRowHeight="14.25" x14ac:dyDescent="0.2"/>
  <sheetData>
    <row r="1" spans="1:16" ht="45" x14ac:dyDescent="0.25">
      <c r="A1" s="84" t="s">
        <v>602</v>
      </c>
      <c r="B1" s="84" t="s">
        <v>603</v>
      </c>
      <c r="C1" s="84" t="s">
        <v>604</v>
      </c>
      <c r="D1" s="85" t="s">
        <v>605</v>
      </c>
      <c r="E1" s="84" t="s">
        <v>606</v>
      </c>
      <c r="F1" s="84" t="s">
        <v>607</v>
      </c>
      <c r="G1" s="84" t="s">
        <v>608</v>
      </c>
      <c r="H1" s="86" t="s">
        <v>609</v>
      </c>
      <c r="I1" s="84" t="s">
        <v>610</v>
      </c>
      <c r="J1" s="86" t="s">
        <v>611</v>
      </c>
      <c r="N1" s="117" t="s">
        <v>612</v>
      </c>
      <c r="O1" s="117"/>
      <c r="P1" s="117"/>
    </row>
    <row r="2" spans="1:16" ht="15" x14ac:dyDescent="0.25">
      <c r="A2" s="87" t="s">
        <v>613</v>
      </c>
      <c r="B2" s="29">
        <v>36700</v>
      </c>
      <c r="C2" s="88">
        <v>1.52</v>
      </c>
      <c r="D2" s="89">
        <v>6620</v>
      </c>
      <c r="E2">
        <v>102</v>
      </c>
      <c r="F2">
        <v>134</v>
      </c>
      <c r="G2">
        <v>764</v>
      </c>
      <c r="H2">
        <v>63</v>
      </c>
      <c r="I2" t="s">
        <v>614</v>
      </c>
      <c r="J2" t="s">
        <v>615</v>
      </c>
      <c r="N2" s="90" t="s">
        <v>616</v>
      </c>
      <c r="O2" s="90" t="s">
        <v>617</v>
      </c>
      <c r="P2" s="90" t="s">
        <v>618</v>
      </c>
    </row>
    <row r="3" spans="1:16" ht="15" x14ac:dyDescent="0.25">
      <c r="A3" s="87" t="s">
        <v>619</v>
      </c>
      <c r="B3" s="29">
        <v>39010</v>
      </c>
      <c r="C3" s="88">
        <v>0.72</v>
      </c>
      <c r="D3" s="89">
        <v>8320</v>
      </c>
      <c r="E3">
        <v>24</v>
      </c>
      <c r="F3">
        <v>151</v>
      </c>
      <c r="G3">
        <v>825</v>
      </c>
      <c r="H3">
        <v>100</v>
      </c>
      <c r="I3" t="s">
        <v>614</v>
      </c>
      <c r="J3" t="s">
        <v>615</v>
      </c>
      <c r="N3" s="91" t="s">
        <v>620</v>
      </c>
      <c r="O3" s="92">
        <v>2700</v>
      </c>
      <c r="P3" s="92" t="s">
        <v>621</v>
      </c>
    </row>
    <row r="4" spans="1:16" ht="15" x14ac:dyDescent="0.25">
      <c r="A4" s="87" t="s">
        <v>622</v>
      </c>
      <c r="B4" s="29">
        <v>40202</v>
      </c>
      <c r="C4" s="88">
        <v>0.06</v>
      </c>
      <c r="D4" s="89">
        <v>6781</v>
      </c>
      <c r="E4">
        <v>86</v>
      </c>
      <c r="F4">
        <v>185</v>
      </c>
      <c r="G4">
        <v>729</v>
      </c>
      <c r="H4">
        <v>63</v>
      </c>
      <c r="I4" t="s">
        <v>614</v>
      </c>
      <c r="J4" t="s">
        <v>623</v>
      </c>
      <c r="N4" s="93" t="s">
        <v>624</v>
      </c>
      <c r="O4" s="92">
        <v>27</v>
      </c>
      <c r="P4" s="92" t="s">
        <v>625</v>
      </c>
    </row>
    <row r="5" spans="1:16" ht="15" x14ac:dyDescent="0.25">
      <c r="A5" s="87" t="s">
        <v>626</v>
      </c>
      <c r="B5" s="29">
        <v>39988</v>
      </c>
      <c r="C5" s="88">
        <v>0.59</v>
      </c>
      <c r="D5" s="89">
        <v>8881</v>
      </c>
      <c r="E5">
        <v>50</v>
      </c>
      <c r="F5">
        <v>237</v>
      </c>
      <c r="G5">
        <v>713</v>
      </c>
      <c r="H5">
        <v>100</v>
      </c>
      <c r="I5" t="s">
        <v>614</v>
      </c>
      <c r="J5" t="s">
        <v>623</v>
      </c>
      <c r="N5" s="93" t="s">
        <v>627</v>
      </c>
      <c r="O5" s="92">
        <v>450</v>
      </c>
      <c r="P5" s="92" t="s">
        <v>625</v>
      </c>
    </row>
    <row r="6" spans="1:16" ht="15" x14ac:dyDescent="0.25">
      <c r="A6" s="87" t="s">
        <v>628</v>
      </c>
      <c r="B6" s="29">
        <v>40124</v>
      </c>
      <c r="C6" s="88">
        <v>1.26</v>
      </c>
      <c r="D6" s="89">
        <v>6925</v>
      </c>
      <c r="E6">
        <v>89</v>
      </c>
      <c r="F6">
        <v>249</v>
      </c>
      <c r="G6">
        <v>662</v>
      </c>
      <c r="H6">
        <v>36</v>
      </c>
      <c r="I6" t="s">
        <v>614</v>
      </c>
      <c r="J6" t="s">
        <v>629</v>
      </c>
      <c r="N6" s="93" t="s">
        <v>630</v>
      </c>
      <c r="O6" s="92">
        <v>150</v>
      </c>
      <c r="P6" s="92" t="s">
        <v>625</v>
      </c>
    </row>
    <row r="7" spans="1:16" x14ac:dyDescent="0.2">
      <c r="A7" s="87" t="s">
        <v>631</v>
      </c>
      <c r="B7" s="29">
        <v>38965</v>
      </c>
      <c r="C7" s="88">
        <v>1.2</v>
      </c>
      <c r="D7" s="89">
        <v>6060</v>
      </c>
      <c r="E7">
        <v>59</v>
      </c>
      <c r="F7">
        <v>113</v>
      </c>
      <c r="G7">
        <v>828</v>
      </c>
      <c r="H7">
        <v>85</v>
      </c>
      <c r="I7" t="s">
        <v>614</v>
      </c>
      <c r="J7" t="s">
        <v>632</v>
      </c>
    </row>
    <row r="8" spans="1:16" x14ac:dyDescent="0.2">
      <c r="A8" s="87" t="s">
        <v>633</v>
      </c>
      <c r="B8" s="29">
        <v>40188</v>
      </c>
      <c r="C8" s="88">
        <v>0.57999999999999996</v>
      </c>
      <c r="D8" s="89">
        <v>7569</v>
      </c>
      <c r="E8">
        <v>55</v>
      </c>
      <c r="F8">
        <v>336</v>
      </c>
      <c r="G8">
        <v>609</v>
      </c>
      <c r="H8">
        <v>31</v>
      </c>
      <c r="I8" t="s">
        <v>614</v>
      </c>
      <c r="J8" t="s">
        <v>632</v>
      </c>
    </row>
    <row r="9" spans="1:16" x14ac:dyDescent="0.2">
      <c r="A9" s="87" t="s">
        <v>634</v>
      </c>
      <c r="B9" s="29">
        <v>37235</v>
      </c>
      <c r="C9" s="88">
        <v>0.03</v>
      </c>
      <c r="D9" s="89">
        <v>6222</v>
      </c>
      <c r="E9">
        <v>23</v>
      </c>
      <c r="F9">
        <v>128</v>
      </c>
      <c r="G9">
        <v>849</v>
      </c>
      <c r="H9">
        <v>36</v>
      </c>
      <c r="I9" t="s">
        <v>614</v>
      </c>
      <c r="J9" t="s">
        <v>635</v>
      </c>
    </row>
    <row r="10" spans="1:16" x14ac:dyDescent="0.2">
      <c r="A10" s="87" t="s">
        <v>636</v>
      </c>
      <c r="B10" s="29">
        <v>38069</v>
      </c>
      <c r="C10" s="88">
        <v>1.1599999999999999</v>
      </c>
      <c r="D10" s="89">
        <v>8333</v>
      </c>
      <c r="E10">
        <v>102</v>
      </c>
      <c r="F10">
        <v>316</v>
      </c>
      <c r="G10">
        <v>582</v>
      </c>
      <c r="H10">
        <v>85</v>
      </c>
      <c r="I10" t="s">
        <v>614</v>
      </c>
      <c r="J10" t="s">
        <v>635</v>
      </c>
    </row>
    <row r="11" spans="1:16" x14ac:dyDescent="0.2">
      <c r="A11" s="87" t="s">
        <v>637</v>
      </c>
      <c r="B11" s="29">
        <v>39766</v>
      </c>
      <c r="C11" s="88">
        <v>0.16</v>
      </c>
      <c r="D11" s="89">
        <v>7931</v>
      </c>
      <c r="E11">
        <v>43</v>
      </c>
      <c r="F11">
        <v>307</v>
      </c>
      <c r="G11">
        <v>650</v>
      </c>
      <c r="H11">
        <v>108</v>
      </c>
      <c r="I11" t="s">
        <v>614</v>
      </c>
      <c r="J11" t="s">
        <v>635</v>
      </c>
    </row>
    <row r="12" spans="1:16" x14ac:dyDescent="0.2">
      <c r="A12" s="87" t="s">
        <v>638</v>
      </c>
      <c r="B12" s="29">
        <v>40237</v>
      </c>
      <c r="C12" s="88">
        <v>0.46</v>
      </c>
      <c r="D12" s="89">
        <v>6746</v>
      </c>
      <c r="E12">
        <v>68</v>
      </c>
      <c r="F12">
        <v>302</v>
      </c>
      <c r="G12">
        <v>630</v>
      </c>
      <c r="H12">
        <v>108</v>
      </c>
      <c r="I12" t="s">
        <v>614</v>
      </c>
      <c r="J12" t="s">
        <v>635</v>
      </c>
    </row>
    <row r="13" spans="1:16" x14ac:dyDescent="0.2">
      <c r="A13" s="87" t="s">
        <v>639</v>
      </c>
      <c r="B13" s="29">
        <v>38230</v>
      </c>
      <c r="C13" s="88">
        <v>0.84</v>
      </c>
      <c r="D13" s="89">
        <v>5415</v>
      </c>
      <c r="E13">
        <v>79</v>
      </c>
      <c r="F13">
        <v>166</v>
      </c>
      <c r="G13">
        <v>755</v>
      </c>
      <c r="H13">
        <v>85</v>
      </c>
      <c r="I13" t="s">
        <v>640</v>
      </c>
      <c r="J13" t="s">
        <v>615</v>
      </c>
    </row>
    <row r="14" spans="1:16" x14ac:dyDescent="0.2">
      <c r="A14" s="87" t="s">
        <v>641</v>
      </c>
      <c r="B14" s="29">
        <v>38762</v>
      </c>
      <c r="C14" s="88">
        <v>0.11</v>
      </c>
      <c r="D14" s="89">
        <v>6484</v>
      </c>
      <c r="E14">
        <v>24</v>
      </c>
      <c r="F14">
        <v>217</v>
      </c>
      <c r="G14">
        <v>759</v>
      </c>
      <c r="H14">
        <v>36</v>
      </c>
      <c r="I14" t="s">
        <v>640</v>
      </c>
      <c r="J14" t="s">
        <v>615</v>
      </c>
    </row>
    <row r="15" spans="1:16" x14ac:dyDescent="0.2">
      <c r="A15" s="87" t="s">
        <v>642</v>
      </c>
      <c r="B15" s="29">
        <v>39625</v>
      </c>
      <c r="C15" s="88">
        <v>0.33</v>
      </c>
      <c r="D15" s="89">
        <v>7496</v>
      </c>
      <c r="E15">
        <v>30</v>
      </c>
      <c r="F15">
        <v>210</v>
      </c>
      <c r="G15">
        <v>760</v>
      </c>
      <c r="H15">
        <v>100</v>
      </c>
      <c r="I15" t="s">
        <v>640</v>
      </c>
      <c r="J15" t="s">
        <v>615</v>
      </c>
    </row>
    <row r="16" spans="1:16" x14ac:dyDescent="0.2">
      <c r="A16" s="87" t="s">
        <v>643</v>
      </c>
      <c r="B16" s="29">
        <v>36742</v>
      </c>
      <c r="C16" s="88">
        <v>1.2</v>
      </c>
      <c r="D16" s="89">
        <v>8057</v>
      </c>
      <c r="E16">
        <v>82</v>
      </c>
      <c r="F16">
        <v>216</v>
      </c>
      <c r="G16">
        <v>702</v>
      </c>
      <c r="H16">
        <v>100</v>
      </c>
      <c r="I16" t="s">
        <v>640</v>
      </c>
      <c r="J16" t="s">
        <v>615</v>
      </c>
    </row>
    <row r="17" spans="1:16" x14ac:dyDescent="0.2">
      <c r="A17" s="87" t="s">
        <v>644</v>
      </c>
      <c r="B17" s="29">
        <v>37463</v>
      </c>
      <c r="C17" s="88">
        <v>0.87</v>
      </c>
      <c r="D17" s="89">
        <v>8337</v>
      </c>
      <c r="E17">
        <v>42</v>
      </c>
      <c r="F17">
        <v>345</v>
      </c>
      <c r="G17">
        <v>613</v>
      </c>
      <c r="H17">
        <v>31</v>
      </c>
      <c r="I17" t="s">
        <v>640</v>
      </c>
      <c r="J17" t="s">
        <v>623</v>
      </c>
    </row>
    <row r="18" spans="1:16" x14ac:dyDescent="0.2">
      <c r="A18" s="87" t="s">
        <v>645</v>
      </c>
      <c r="B18" s="29">
        <v>37839</v>
      </c>
      <c r="C18" s="88">
        <v>0.53</v>
      </c>
      <c r="D18" s="89">
        <v>7938</v>
      </c>
      <c r="E18">
        <v>99</v>
      </c>
      <c r="F18">
        <v>255</v>
      </c>
      <c r="G18">
        <v>646</v>
      </c>
      <c r="H18">
        <v>108</v>
      </c>
      <c r="I18" t="s">
        <v>640</v>
      </c>
      <c r="J18" t="s">
        <v>623</v>
      </c>
    </row>
    <row r="19" spans="1:16" x14ac:dyDescent="0.2">
      <c r="A19" s="87" t="s">
        <v>646</v>
      </c>
      <c r="B19" s="29">
        <v>36857</v>
      </c>
      <c r="C19" s="88">
        <v>1.25</v>
      </c>
      <c r="D19" s="89">
        <v>7196</v>
      </c>
      <c r="E19">
        <v>45</v>
      </c>
      <c r="F19">
        <v>151</v>
      </c>
      <c r="G19">
        <v>804</v>
      </c>
      <c r="H19">
        <v>100</v>
      </c>
      <c r="I19" t="s">
        <v>640</v>
      </c>
      <c r="J19" t="s">
        <v>629</v>
      </c>
    </row>
    <row r="20" spans="1:16" x14ac:dyDescent="0.2">
      <c r="A20" s="87" t="s">
        <v>647</v>
      </c>
      <c r="B20" s="29">
        <v>37466</v>
      </c>
      <c r="C20" s="88">
        <v>1.24</v>
      </c>
      <c r="D20" s="89">
        <v>7290</v>
      </c>
      <c r="E20">
        <v>87</v>
      </c>
      <c r="F20">
        <v>261</v>
      </c>
      <c r="G20">
        <v>652</v>
      </c>
      <c r="H20">
        <v>63</v>
      </c>
      <c r="I20" t="s">
        <v>640</v>
      </c>
      <c r="J20" t="s">
        <v>629</v>
      </c>
    </row>
    <row r="21" spans="1:16" x14ac:dyDescent="0.2">
      <c r="A21" s="94" t="s">
        <v>648</v>
      </c>
      <c r="B21" s="95">
        <v>38063</v>
      </c>
      <c r="C21" s="96">
        <v>1.29</v>
      </c>
      <c r="D21" s="97">
        <v>1825</v>
      </c>
      <c r="E21" s="98">
        <v>114</v>
      </c>
      <c r="F21" s="98">
        <v>328</v>
      </c>
      <c r="G21" s="98">
        <v>558</v>
      </c>
      <c r="H21" s="98">
        <v>63</v>
      </c>
      <c r="I21" s="98" t="s">
        <v>640</v>
      </c>
      <c r="J21" s="98" t="s">
        <v>632</v>
      </c>
      <c r="K21" s="98"/>
      <c r="L21" s="98"/>
      <c r="M21" s="98"/>
      <c r="N21" s="98"/>
      <c r="O21" s="98"/>
      <c r="P21" s="98"/>
    </row>
    <row r="22" spans="1:16" x14ac:dyDescent="0.2">
      <c r="A22" s="94" t="s">
        <v>649</v>
      </c>
      <c r="B22" s="95">
        <v>38461</v>
      </c>
      <c r="C22" s="96">
        <v>0.77</v>
      </c>
      <c r="D22" s="97">
        <v>2076</v>
      </c>
      <c r="E22" s="98">
        <v>65</v>
      </c>
      <c r="F22" s="98">
        <v>81</v>
      </c>
      <c r="G22" s="98">
        <v>854</v>
      </c>
      <c r="H22" s="98">
        <v>63</v>
      </c>
      <c r="I22" s="98" t="s">
        <v>640</v>
      </c>
      <c r="J22" s="98" t="s">
        <v>632</v>
      </c>
      <c r="K22" s="98"/>
      <c r="L22" s="98"/>
      <c r="M22" s="98"/>
      <c r="N22" s="98"/>
      <c r="O22" s="98"/>
      <c r="P22" s="98"/>
    </row>
    <row r="23" spans="1:16" x14ac:dyDescent="0.2">
      <c r="A23" s="94" t="s">
        <v>650</v>
      </c>
      <c r="B23" s="95">
        <v>39721</v>
      </c>
      <c r="C23" s="96">
        <v>0.8</v>
      </c>
      <c r="D23" s="97">
        <v>2569</v>
      </c>
      <c r="E23" s="98">
        <v>43</v>
      </c>
      <c r="F23" s="98">
        <v>169</v>
      </c>
      <c r="G23" s="98">
        <v>788</v>
      </c>
      <c r="H23" s="98">
        <v>36</v>
      </c>
      <c r="I23" s="98" t="s">
        <v>640</v>
      </c>
      <c r="J23" s="98" t="s">
        <v>632</v>
      </c>
      <c r="K23" s="98"/>
      <c r="L23" s="98"/>
      <c r="M23" s="98"/>
      <c r="N23" s="98"/>
      <c r="O23" s="98"/>
      <c r="P23" s="98"/>
    </row>
    <row r="24" spans="1:16" x14ac:dyDescent="0.2">
      <c r="A24" s="87" t="s">
        <v>651</v>
      </c>
      <c r="B24" s="29">
        <v>38593</v>
      </c>
      <c r="C24" s="88">
        <v>0.47</v>
      </c>
      <c r="D24" s="89">
        <v>6267</v>
      </c>
      <c r="E24">
        <v>59</v>
      </c>
      <c r="F24">
        <v>366</v>
      </c>
      <c r="G24">
        <v>575</v>
      </c>
      <c r="H24">
        <v>31</v>
      </c>
      <c r="I24" t="s">
        <v>640</v>
      </c>
      <c r="J24" t="s">
        <v>635</v>
      </c>
    </row>
    <row r="25" spans="1:16" x14ac:dyDescent="0.2">
      <c r="A25" s="87" t="s">
        <v>652</v>
      </c>
      <c r="B25" s="29">
        <v>37072</v>
      </c>
      <c r="C25" s="88">
        <v>0.21</v>
      </c>
      <c r="D25" s="89">
        <v>6107</v>
      </c>
      <c r="E25">
        <v>51</v>
      </c>
      <c r="F25">
        <v>95</v>
      </c>
      <c r="G25">
        <v>854</v>
      </c>
      <c r="H25">
        <v>31</v>
      </c>
      <c r="I25" t="s">
        <v>640</v>
      </c>
      <c r="J25" t="s">
        <v>635</v>
      </c>
    </row>
    <row r="26" spans="1:16" x14ac:dyDescent="0.2">
      <c r="A26" s="87" t="s">
        <v>653</v>
      </c>
      <c r="B26" s="29">
        <v>38389</v>
      </c>
      <c r="C26" s="88">
        <v>1.51</v>
      </c>
      <c r="D26" s="89">
        <v>6455</v>
      </c>
      <c r="E26">
        <v>75</v>
      </c>
      <c r="F26">
        <v>95</v>
      </c>
      <c r="G26">
        <v>830</v>
      </c>
      <c r="H26">
        <v>63</v>
      </c>
      <c r="I26" t="s">
        <v>640</v>
      </c>
      <c r="J26" t="s">
        <v>635</v>
      </c>
    </row>
    <row r="27" spans="1:16" x14ac:dyDescent="0.2">
      <c r="A27" s="87" t="s">
        <v>654</v>
      </c>
      <c r="B27" s="29">
        <v>37540</v>
      </c>
      <c r="C27" s="88">
        <v>0.98</v>
      </c>
      <c r="D27" s="89">
        <v>7420</v>
      </c>
      <c r="E27">
        <v>92</v>
      </c>
      <c r="F27">
        <v>371</v>
      </c>
      <c r="G27">
        <v>537</v>
      </c>
      <c r="H27">
        <v>85</v>
      </c>
      <c r="I27" t="s">
        <v>640</v>
      </c>
      <c r="J27" t="s">
        <v>635</v>
      </c>
    </row>
    <row r="28" spans="1:16" x14ac:dyDescent="0.2">
      <c r="A28" s="87" t="s">
        <v>655</v>
      </c>
      <c r="B28" s="29">
        <v>39144</v>
      </c>
      <c r="C28" s="88">
        <v>1.1000000000000001</v>
      </c>
      <c r="D28" s="89">
        <v>5736</v>
      </c>
      <c r="E28">
        <v>46</v>
      </c>
      <c r="F28">
        <v>337</v>
      </c>
      <c r="G28">
        <v>617</v>
      </c>
      <c r="H28">
        <v>85</v>
      </c>
      <c r="I28" t="s">
        <v>640</v>
      </c>
      <c r="J28" t="s">
        <v>635</v>
      </c>
    </row>
    <row r="29" spans="1:16" x14ac:dyDescent="0.2">
      <c r="A29" s="87" t="s">
        <v>656</v>
      </c>
      <c r="B29" s="29">
        <v>37697</v>
      </c>
      <c r="C29" s="88">
        <v>0.19</v>
      </c>
      <c r="D29" s="89">
        <v>6871</v>
      </c>
      <c r="E29">
        <v>26</v>
      </c>
      <c r="F29">
        <v>342</v>
      </c>
      <c r="G29">
        <v>632</v>
      </c>
      <c r="H29">
        <v>63</v>
      </c>
      <c r="I29" t="s">
        <v>657</v>
      </c>
      <c r="J29" t="s">
        <v>615</v>
      </c>
    </row>
    <row r="30" spans="1:16" x14ac:dyDescent="0.2">
      <c r="A30" s="87" t="s">
        <v>658</v>
      </c>
      <c r="B30" s="29">
        <v>39796</v>
      </c>
      <c r="C30" s="88">
        <v>1.44</v>
      </c>
      <c r="D30" s="89">
        <v>6163</v>
      </c>
      <c r="E30">
        <v>91</v>
      </c>
      <c r="F30">
        <v>309</v>
      </c>
      <c r="G30">
        <v>600</v>
      </c>
      <c r="H30">
        <v>31</v>
      </c>
      <c r="I30" t="s">
        <v>657</v>
      </c>
      <c r="J30" t="s">
        <v>615</v>
      </c>
    </row>
    <row r="31" spans="1:16" x14ac:dyDescent="0.2">
      <c r="A31" s="87" t="s">
        <v>659</v>
      </c>
      <c r="B31" s="29">
        <v>37311</v>
      </c>
      <c r="C31" s="88">
        <v>0.14000000000000001</v>
      </c>
      <c r="D31" s="89">
        <v>6976</v>
      </c>
      <c r="E31">
        <v>109</v>
      </c>
      <c r="F31">
        <v>106</v>
      </c>
      <c r="G31">
        <v>785</v>
      </c>
      <c r="H31">
        <v>31</v>
      </c>
      <c r="I31" t="s">
        <v>657</v>
      </c>
      <c r="J31" t="s">
        <v>615</v>
      </c>
    </row>
    <row r="32" spans="1:16" x14ac:dyDescent="0.2">
      <c r="A32" s="87" t="s">
        <v>660</v>
      </c>
      <c r="B32" s="29">
        <v>38132</v>
      </c>
      <c r="C32" s="88">
        <v>1.53</v>
      </c>
      <c r="D32" s="89">
        <v>8231</v>
      </c>
      <c r="E32">
        <v>94</v>
      </c>
      <c r="F32">
        <v>215</v>
      </c>
      <c r="G32">
        <v>691</v>
      </c>
      <c r="H32">
        <v>108</v>
      </c>
      <c r="I32" t="s">
        <v>657</v>
      </c>
      <c r="J32" t="s">
        <v>623</v>
      </c>
    </row>
    <row r="33" spans="1:10" x14ac:dyDescent="0.2">
      <c r="A33" s="87" t="s">
        <v>661</v>
      </c>
      <c r="B33" s="29">
        <v>36660</v>
      </c>
      <c r="C33" s="88">
        <v>0.97</v>
      </c>
      <c r="D33" s="89">
        <v>7055</v>
      </c>
      <c r="E33">
        <v>30</v>
      </c>
      <c r="F33">
        <v>268</v>
      </c>
      <c r="G33">
        <v>702</v>
      </c>
      <c r="H33">
        <v>85</v>
      </c>
      <c r="I33" t="s">
        <v>657</v>
      </c>
      <c r="J33" t="s">
        <v>623</v>
      </c>
    </row>
    <row r="34" spans="1:10" x14ac:dyDescent="0.2">
      <c r="A34" s="87" t="s">
        <v>662</v>
      </c>
      <c r="B34" s="29">
        <v>36891</v>
      </c>
      <c r="C34" s="88">
        <v>0.42</v>
      </c>
      <c r="D34" s="89">
        <v>5342</v>
      </c>
      <c r="E34">
        <v>79</v>
      </c>
      <c r="F34">
        <v>331</v>
      </c>
      <c r="G34">
        <v>590</v>
      </c>
      <c r="H34">
        <v>31</v>
      </c>
      <c r="I34" t="s">
        <v>657</v>
      </c>
      <c r="J34" t="s">
        <v>623</v>
      </c>
    </row>
    <row r="35" spans="1:10" x14ac:dyDescent="0.2">
      <c r="A35" s="87" t="s">
        <v>663</v>
      </c>
      <c r="B35" s="29">
        <v>38983</v>
      </c>
      <c r="C35" s="88">
        <v>1.53</v>
      </c>
      <c r="D35" s="89">
        <v>7072</v>
      </c>
      <c r="E35">
        <v>100</v>
      </c>
      <c r="F35">
        <v>314</v>
      </c>
      <c r="G35">
        <v>586</v>
      </c>
      <c r="H35">
        <v>63</v>
      </c>
      <c r="I35" t="s">
        <v>657</v>
      </c>
      <c r="J35" t="s">
        <v>623</v>
      </c>
    </row>
    <row r="36" spans="1:10" x14ac:dyDescent="0.2">
      <c r="A36" s="87" t="s">
        <v>664</v>
      </c>
      <c r="B36" s="29">
        <v>37181</v>
      </c>
      <c r="C36" s="88">
        <v>0.61</v>
      </c>
      <c r="D36" s="89">
        <v>7510</v>
      </c>
      <c r="E36">
        <v>100</v>
      </c>
      <c r="F36">
        <v>143</v>
      </c>
      <c r="G36">
        <v>757</v>
      </c>
      <c r="H36">
        <v>100</v>
      </c>
      <c r="I36" t="s">
        <v>657</v>
      </c>
      <c r="J36" t="s">
        <v>623</v>
      </c>
    </row>
    <row r="37" spans="1:10" x14ac:dyDescent="0.2">
      <c r="A37" s="87" t="s">
        <v>665</v>
      </c>
      <c r="B37" s="29">
        <v>40216</v>
      </c>
      <c r="C37" s="88">
        <v>0.68</v>
      </c>
      <c r="D37" s="89">
        <v>8369</v>
      </c>
      <c r="E37">
        <v>46</v>
      </c>
      <c r="F37">
        <v>235</v>
      </c>
      <c r="G37">
        <v>719</v>
      </c>
      <c r="H37">
        <v>36</v>
      </c>
      <c r="I37" t="s">
        <v>657</v>
      </c>
      <c r="J37" t="s">
        <v>629</v>
      </c>
    </row>
    <row r="38" spans="1:10" x14ac:dyDescent="0.2">
      <c r="A38" s="87" t="s">
        <v>666</v>
      </c>
      <c r="B38" s="29">
        <v>39928</v>
      </c>
      <c r="C38" s="88">
        <v>0.79</v>
      </c>
      <c r="D38" s="89">
        <v>5611</v>
      </c>
      <c r="E38">
        <v>34</v>
      </c>
      <c r="F38">
        <v>132</v>
      </c>
      <c r="G38">
        <v>834</v>
      </c>
      <c r="H38">
        <v>31</v>
      </c>
      <c r="I38" t="s">
        <v>657</v>
      </c>
      <c r="J38" t="s">
        <v>629</v>
      </c>
    </row>
    <row r="39" spans="1:10" x14ac:dyDescent="0.2">
      <c r="A39" s="87" t="s">
        <v>667</v>
      </c>
      <c r="B39" s="29">
        <v>38683</v>
      </c>
      <c r="C39" s="88">
        <v>0.38</v>
      </c>
      <c r="D39" s="89">
        <v>5333</v>
      </c>
      <c r="E39">
        <v>97</v>
      </c>
      <c r="F39">
        <v>241</v>
      </c>
      <c r="G39">
        <v>662</v>
      </c>
      <c r="H39">
        <v>85</v>
      </c>
      <c r="I39" t="s">
        <v>657</v>
      </c>
      <c r="J39" t="s">
        <v>632</v>
      </c>
    </row>
    <row r="40" spans="1:10" x14ac:dyDescent="0.2">
      <c r="A40" s="87" t="s">
        <v>668</v>
      </c>
      <c r="B40" s="29">
        <v>40000</v>
      </c>
      <c r="C40" s="88">
        <v>1.06</v>
      </c>
      <c r="D40" s="89">
        <v>5648</v>
      </c>
      <c r="E40">
        <v>24</v>
      </c>
      <c r="F40">
        <v>304</v>
      </c>
      <c r="G40">
        <v>672</v>
      </c>
      <c r="H40">
        <v>108</v>
      </c>
      <c r="I40" t="s">
        <v>657</v>
      </c>
      <c r="J40" t="s">
        <v>632</v>
      </c>
    </row>
    <row r="41" spans="1:10" x14ac:dyDescent="0.2">
      <c r="A41" s="87" t="s">
        <v>669</v>
      </c>
      <c r="B41" s="29">
        <v>36957</v>
      </c>
      <c r="C41" s="88">
        <v>1.03</v>
      </c>
      <c r="D41" s="89">
        <v>6928</v>
      </c>
      <c r="E41">
        <v>40</v>
      </c>
      <c r="F41">
        <v>270</v>
      </c>
      <c r="G41">
        <v>690</v>
      </c>
      <c r="H41">
        <v>108</v>
      </c>
      <c r="I41" t="s">
        <v>657</v>
      </c>
      <c r="J41" t="s">
        <v>635</v>
      </c>
    </row>
    <row r="42" spans="1:10" x14ac:dyDescent="0.2">
      <c r="A42" s="87" t="s">
        <v>670</v>
      </c>
      <c r="B42" s="29">
        <v>36916</v>
      </c>
      <c r="C42" s="88">
        <v>1.57</v>
      </c>
      <c r="D42" s="89">
        <v>8691</v>
      </c>
      <c r="E42">
        <v>109</v>
      </c>
      <c r="F42">
        <v>151</v>
      </c>
      <c r="G42">
        <v>740</v>
      </c>
      <c r="H42">
        <v>36</v>
      </c>
      <c r="I42" t="s">
        <v>657</v>
      </c>
      <c r="J42" t="s">
        <v>635</v>
      </c>
    </row>
    <row r="43" spans="1:10" x14ac:dyDescent="0.2">
      <c r="A43" s="87" t="s">
        <v>671</v>
      </c>
      <c r="B43" s="29">
        <v>36868</v>
      </c>
      <c r="C43" s="88">
        <v>0.7</v>
      </c>
      <c r="D43" s="89">
        <v>7835</v>
      </c>
      <c r="E43">
        <v>104</v>
      </c>
      <c r="F43">
        <v>187</v>
      </c>
      <c r="G43">
        <v>709</v>
      </c>
      <c r="H43">
        <v>85</v>
      </c>
      <c r="I43" t="s">
        <v>657</v>
      </c>
      <c r="J43" t="s">
        <v>635</v>
      </c>
    </row>
    <row r="44" spans="1:10" x14ac:dyDescent="0.2">
      <c r="A44" s="87" t="s">
        <v>672</v>
      </c>
      <c r="B44" s="29">
        <v>38862</v>
      </c>
      <c r="C44" s="88">
        <v>0.46</v>
      </c>
      <c r="D44" s="89">
        <v>5056</v>
      </c>
      <c r="E44">
        <v>31</v>
      </c>
      <c r="F44">
        <v>153</v>
      </c>
      <c r="G44">
        <v>816</v>
      </c>
      <c r="H44">
        <v>100</v>
      </c>
      <c r="I44" t="s">
        <v>657</v>
      </c>
      <c r="J44" t="s">
        <v>635</v>
      </c>
    </row>
    <row r="45" spans="1:10" x14ac:dyDescent="0.2">
      <c r="A45" s="87" t="s">
        <v>673</v>
      </c>
      <c r="B45" s="29">
        <v>39709</v>
      </c>
      <c r="C45" s="88">
        <v>0.79</v>
      </c>
      <c r="D45" s="89">
        <v>6793</v>
      </c>
      <c r="E45">
        <v>95</v>
      </c>
      <c r="F45">
        <v>357</v>
      </c>
      <c r="G45">
        <v>548</v>
      </c>
      <c r="H45">
        <v>108</v>
      </c>
      <c r="I45" t="s">
        <v>674</v>
      </c>
      <c r="J45" t="s">
        <v>615</v>
      </c>
    </row>
    <row r="46" spans="1:10" x14ac:dyDescent="0.2">
      <c r="A46" s="87" t="s">
        <v>675</v>
      </c>
      <c r="B46" s="29">
        <v>37440</v>
      </c>
      <c r="C46" s="88">
        <v>0.02</v>
      </c>
      <c r="D46" s="89">
        <v>8098</v>
      </c>
      <c r="E46">
        <v>51</v>
      </c>
      <c r="F46">
        <v>270</v>
      </c>
      <c r="G46">
        <v>679</v>
      </c>
      <c r="H46">
        <v>100</v>
      </c>
      <c r="I46" t="s">
        <v>674</v>
      </c>
      <c r="J46" t="s">
        <v>623</v>
      </c>
    </row>
    <row r="47" spans="1:10" x14ac:dyDescent="0.2">
      <c r="A47" s="87" t="s">
        <v>676</v>
      </c>
      <c r="B47" s="29">
        <v>39206</v>
      </c>
      <c r="C47" s="88">
        <v>0.51</v>
      </c>
      <c r="D47" s="89">
        <v>8632</v>
      </c>
      <c r="E47">
        <v>102</v>
      </c>
      <c r="F47">
        <v>266</v>
      </c>
      <c r="G47">
        <v>632</v>
      </c>
      <c r="H47">
        <v>85</v>
      </c>
      <c r="I47" t="s">
        <v>674</v>
      </c>
      <c r="J47" t="s">
        <v>629</v>
      </c>
    </row>
    <row r="48" spans="1:10" x14ac:dyDescent="0.2">
      <c r="A48" s="87" t="s">
        <v>677</v>
      </c>
      <c r="B48" s="29">
        <v>37819</v>
      </c>
      <c r="C48" s="88">
        <v>1.24</v>
      </c>
      <c r="D48" s="89">
        <v>6453</v>
      </c>
      <c r="E48">
        <v>105</v>
      </c>
      <c r="F48">
        <v>350</v>
      </c>
      <c r="G48">
        <v>545</v>
      </c>
      <c r="H48">
        <v>100</v>
      </c>
      <c r="I48" t="s">
        <v>674</v>
      </c>
      <c r="J48" t="s">
        <v>629</v>
      </c>
    </row>
    <row r="49" spans="1:10" x14ac:dyDescent="0.2">
      <c r="A49" s="87" t="s">
        <v>678</v>
      </c>
      <c r="B49" s="29">
        <v>39595</v>
      </c>
      <c r="C49" s="88">
        <v>1.54</v>
      </c>
      <c r="D49" s="89">
        <v>5952</v>
      </c>
      <c r="E49">
        <v>20</v>
      </c>
      <c r="F49">
        <v>305</v>
      </c>
      <c r="G49">
        <v>675</v>
      </c>
      <c r="H49">
        <v>100</v>
      </c>
      <c r="I49" t="s">
        <v>674</v>
      </c>
      <c r="J49" t="s">
        <v>632</v>
      </c>
    </row>
    <row r="50" spans="1:10" x14ac:dyDescent="0.2">
      <c r="A50" s="87" t="s">
        <v>679</v>
      </c>
      <c r="B50" s="29">
        <v>37929</v>
      </c>
      <c r="C50" s="88">
        <v>0.65</v>
      </c>
      <c r="D50" s="89">
        <v>6144</v>
      </c>
      <c r="E50">
        <v>32</v>
      </c>
      <c r="F50">
        <v>164</v>
      </c>
      <c r="G50">
        <v>804</v>
      </c>
      <c r="H50">
        <v>85</v>
      </c>
      <c r="I50" t="s">
        <v>674</v>
      </c>
      <c r="J50" t="s">
        <v>632</v>
      </c>
    </row>
    <row r="51" spans="1:10" x14ac:dyDescent="0.2">
      <c r="A51" s="87" t="s">
        <v>680</v>
      </c>
      <c r="B51" s="29">
        <v>40041</v>
      </c>
      <c r="C51" s="88">
        <v>1.01</v>
      </c>
      <c r="D51" s="89">
        <v>8032</v>
      </c>
      <c r="E51">
        <v>55</v>
      </c>
      <c r="F51">
        <v>200</v>
      </c>
      <c r="G51">
        <v>745</v>
      </c>
      <c r="H51">
        <v>36</v>
      </c>
      <c r="I51" t="s">
        <v>674</v>
      </c>
      <c r="J51" t="s">
        <v>635</v>
      </c>
    </row>
    <row r="52" spans="1:10" x14ac:dyDescent="0.2">
      <c r="A52" s="87" t="s">
        <v>681</v>
      </c>
      <c r="B52" s="29">
        <v>39996</v>
      </c>
      <c r="C52" s="88">
        <v>1.18</v>
      </c>
      <c r="D52" s="89">
        <v>8090</v>
      </c>
      <c r="E52">
        <v>78</v>
      </c>
      <c r="F52">
        <v>265</v>
      </c>
      <c r="G52">
        <v>657</v>
      </c>
      <c r="H52">
        <v>100</v>
      </c>
      <c r="I52" t="s">
        <v>674</v>
      </c>
      <c r="J52" t="s">
        <v>635</v>
      </c>
    </row>
  </sheetData>
  <mergeCells count="1">
    <mergeCell ref="N1:P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rightToLeft="1" workbookViewId="0">
      <selection sqref="A1:D78"/>
    </sheetView>
  </sheetViews>
  <sheetFormatPr defaultRowHeight="14.25" x14ac:dyDescent="0.2"/>
  <cols>
    <col min="3" max="3" width="18" bestFit="1" customWidth="1"/>
  </cols>
  <sheetData>
    <row r="1" spans="1:4" x14ac:dyDescent="0.2">
      <c r="A1" t="s">
        <v>418</v>
      </c>
      <c r="B1" t="s">
        <v>419</v>
      </c>
      <c r="C1" t="s">
        <v>420</v>
      </c>
      <c r="D1" t="s">
        <v>426</v>
      </c>
    </row>
    <row r="2" spans="1:4" x14ac:dyDescent="0.2">
      <c r="A2">
        <v>1</v>
      </c>
      <c r="B2" t="s">
        <v>428</v>
      </c>
      <c r="C2" s="29">
        <v>40897</v>
      </c>
      <c r="D2">
        <v>120</v>
      </c>
    </row>
    <row r="3" spans="1:4" x14ac:dyDescent="0.2">
      <c r="A3">
        <v>2</v>
      </c>
      <c r="B3" t="s">
        <v>433</v>
      </c>
      <c r="C3" s="29">
        <v>40907</v>
      </c>
      <c r="D3">
        <v>150</v>
      </c>
    </row>
    <row r="4" spans="1:4" x14ac:dyDescent="0.2">
      <c r="A4">
        <v>3</v>
      </c>
      <c r="B4" t="s">
        <v>438</v>
      </c>
      <c r="C4" s="29">
        <v>40910</v>
      </c>
      <c r="D4">
        <v>90</v>
      </c>
    </row>
    <row r="5" spans="1:4" x14ac:dyDescent="0.2">
      <c r="A5">
        <v>4</v>
      </c>
      <c r="B5" t="s">
        <v>441</v>
      </c>
      <c r="C5" s="29">
        <v>40911</v>
      </c>
      <c r="D5">
        <v>85</v>
      </c>
    </row>
    <row r="6" spans="1:4" x14ac:dyDescent="0.2">
      <c r="A6">
        <v>5</v>
      </c>
      <c r="B6" t="s">
        <v>444</v>
      </c>
      <c r="C6" s="29">
        <v>40840</v>
      </c>
      <c r="D6">
        <v>60</v>
      </c>
    </row>
    <row r="7" spans="1:4" x14ac:dyDescent="0.2">
      <c r="A7">
        <v>6</v>
      </c>
      <c r="B7" t="s">
        <v>446</v>
      </c>
      <c r="C7" s="29">
        <v>40792</v>
      </c>
      <c r="D7">
        <v>70</v>
      </c>
    </row>
    <row r="8" spans="1:4" x14ac:dyDescent="0.2">
      <c r="A8">
        <v>7</v>
      </c>
      <c r="B8" t="s">
        <v>448</v>
      </c>
      <c r="C8" s="29">
        <v>40462</v>
      </c>
      <c r="D8">
        <v>89</v>
      </c>
    </row>
    <row r="9" spans="1:4" x14ac:dyDescent="0.2">
      <c r="A9">
        <v>8</v>
      </c>
      <c r="B9" t="s">
        <v>452</v>
      </c>
      <c r="C9" s="29">
        <v>40638</v>
      </c>
      <c r="D9">
        <v>100</v>
      </c>
    </row>
    <row r="10" spans="1:4" x14ac:dyDescent="0.2">
      <c r="A10">
        <v>9</v>
      </c>
      <c r="B10" t="s">
        <v>454</v>
      </c>
      <c r="C10" s="29">
        <v>40909</v>
      </c>
      <c r="D10">
        <v>125</v>
      </c>
    </row>
    <row r="11" spans="1:4" x14ac:dyDescent="0.2">
      <c r="A11">
        <v>10</v>
      </c>
      <c r="B11" t="s">
        <v>457</v>
      </c>
      <c r="C11" s="29">
        <v>40890</v>
      </c>
      <c r="D11">
        <v>135</v>
      </c>
    </row>
    <row r="12" spans="1:4" x14ac:dyDescent="0.2">
      <c r="A12">
        <v>11</v>
      </c>
      <c r="B12" t="s">
        <v>459</v>
      </c>
      <c r="C12" s="29">
        <v>40892</v>
      </c>
      <c r="D12">
        <v>115</v>
      </c>
    </row>
    <row r="13" spans="1:4" x14ac:dyDescent="0.2">
      <c r="A13">
        <v>12</v>
      </c>
      <c r="B13" t="s">
        <v>461</v>
      </c>
      <c r="C13" s="29">
        <v>40582</v>
      </c>
      <c r="D13">
        <v>165</v>
      </c>
    </row>
    <row r="14" spans="1:4" x14ac:dyDescent="0.2">
      <c r="A14">
        <v>13</v>
      </c>
      <c r="B14" t="s">
        <v>463</v>
      </c>
      <c r="C14" s="29">
        <v>40787</v>
      </c>
      <c r="D14">
        <v>190</v>
      </c>
    </row>
    <row r="15" spans="1:4" x14ac:dyDescent="0.2">
      <c r="A15">
        <v>14</v>
      </c>
      <c r="B15" t="s">
        <v>465</v>
      </c>
      <c r="C15" s="29">
        <v>40876</v>
      </c>
      <c r="D15">
        <v>185</v>
      </c>
    </row>
    <row r="16" spans="1:4" x14ac:dyDescent="0.2">
      <c r="A16">
        <v>15</v>
      </c>
      <c r="B16" t="s">
        <v>467</v>
      </c>
      <c r="C16" s="29">
        <v>40645</v>
      </c>
      <c r="D16">
        <v>160</v>
      </c>
    </row>
    <row r="17" spans="1:4" x14ac:dyDescent="0.2">
      <c r="A17">
        <v>16</v>
      </c>
      <c r="B17" t="s">
        <v>469</v>
      </c>
      <c r="C17" s="29">
        <v>40664</v>
      </c>
      <c r="D17">
        <v>175</v>
      </c>
    </row>
    <row r="18" spans="1:4" x14ac:dyDescent="0.2">
      <c r="A18">
        <v>17</v>
      </c>
      <c r="B18" t="s">
        <v>471</v>
      </c>
      <c r="C18" s="29">
        <v>40889</v>
      </c>
      <c r="D18">
        <v>135</v>
      </c>
    </row>
    <row r="19" spans="1:4" x14ac:dyDescent="0.2">
      <c r="A19">
        <v>18</v>
      </c>
      <c r="B19" t="s">
        <v>473</v>
      </c>
      <c r="C19" s="29">
        <v>40619</v>
      </c>
      <c r="D19">
        <v>115</v>
      </c>
    </row>
    <row r="20" spans="1:4" x14ac:dyDescent="0.2">
      <c r="A20">
        <v>19</v>
      </c>
      <c r="B20" t="s">
        <v>475</v>
      </c>
      <c r="C20" s="29">
        <v>40610</v>
      </c>
      <c r="D20">
        <v>100</v>
      </c>
    </row>
    <row r="21" spans="1:4" x14ac:dyDescent="0.2">
      <c r="A21">
        <v>20</v>
      </c>
      <c r="B21" t="s">
        <v>477</v>
      </c>
      <c r="C21" s="29">
        <v>40736</v>
      </c>
      <c r="D21">
        <v>290</v>
      </c>
    </row>
    <row r="22" spans="1:4" x14ac:dyDescent="0.2">
      <c r="A22">
        <v>21</v>
      </c>
      <c r="B22" t="s">
        <v>479</v>
      </c>
      <c r="C22" s="29">
        <v>40674</v>
      </c>
      <c r="D22">
        <v>190</v>
      </c>
    </row>
    <row r="23" spans="1:4" x14ac:dyDescent="0.2">
      <c r="A23">
        <v>22</v>
      </c>
      <c r="B23" t="s">
        <v>481</v>
      </c>
      <c r="C23" s="29">
        <v>40940</v>
      </c>
      <c r="D23">
        <v>140</v>
      </c>
    </row>
    <row r="24" spans="1:4" x14ac:dyDescent="0.2">
      <c r="A24">
        <v>23</v>
      </c>
      <c r="B24" t="s">
        <v>483</v>
      </c>
      <c r="C24" s="29">
        <v>40921</v>
      </c>
      <c r="D24">
        <v>150</v>
      </c>
    </row>
    <row r="25" spans="1:4" x14ac:dyDescent="0.2">
      <c r="A25">
        <v>24</v>
      </c>
      <c r="B25" t="s">
        <v>459</v>
      </c>
      <c r="C25" s="29">
        <v>40943</v>
      </c>
      <c r="D25">
        <v>100</v>
      </c>
    </row>
    <row r="26" spans="1:4" x14ac:dyDescent="0.2">
      <c r="A26">
        <v>25</v>
      </c>
      <c r="B26" t="s">
        <v>486</v>
      </c>
      <c r="C26" s="29">
        <v>40842</v>
      </c>
      <c r="D26">
        <v>110</v>
      </c>
    </row>
    <row r="27" spans="1:4" x14ac:dyDescent="0.2">
      <c r="A27">
        <v>26</v>
      </c>
      <c r="B27" t="s">
        <v>488</v>
      </c>
      <c r="C27" s="29">
        <v>40621</v>
      </c>
      <c r="D27">
        <v>90</v>
      </c>
    </row>
    <row r="28" spans="1:4" x14ac:dyDescent="0.2">
      <c r="A28">
        <v>27</v>
      </c>
      <c r="B28" t="s">
        <v>431</v>
      </c>
      <c r="C28" s="29">
        <v>40594</v>
      </c>
      <c r="D28">
        <v>65</v>
      </c>
    </row>
    <row r="29" spans="1:4" x14ac:dyDescent="0.2">
      <c r="A29">
        <v>28</v>
      </c>
      <c r="B29" t="s">
        <v>439</v>
      </c>
      <c r="C29" s="29">
        <v>40647</v>
      </c>
      <c r="D29">
        <v>100</v>
      </c>
    </row>
    <row r="30" spans="1:4" x14ac:dyDescent="0.2">
      <c r="A30">
        <v>29</v>
      </c>
      <c r="B30" t="s">
        <v>492</v>
      </c>
      <c r="C30" s="29">
        <v>40819</v>
      </c>
      <c r="D30">
        <v>30</v>
      </c>
    </row>
    <row r="31" spans="1:4" x14ac:dyDescent="0.2">
      <c r="A31">
        <v>30</v>
      </c>
      <c r="B31" t="s">
        <v>682</v>
      </c>
      <c r="C31" s="29">
        <v>40906</v>
      </c>
      <c r="D31">
        <v>30</v>
      </c>
    </row>
    <row r="32" spans="1:4" x14ac:dyDescent="0.2">
      <c r="A32">
        <v>31</v>
      </c>
      <c r="B32" t="s">
        <v>496</v>
      </c>
      <c r="C32" s="29">
        <v>40795</v>
      </c>
      <c r="D32">
        <v>90</v>
      </c>
    </row>
    <row r="33" spans="1:4" x14ac:dyDescent="0.2">
      <c r="A33">
        <v>32</v>
      </c>
      <c r="B33" t="s">
        <v>498</v>
      </c>
      <c r="C33" s="29">
        <v>40309</v>
      </c>
      <c r="D33">
        <v>190</v>
      </c>
    </row>
    <row r="34" spans="1:4" x14ac:dyDescent="0.2">
      <c r="A34">
        <v>33</v>
      </c>
      <c r="B34" t="s">
        <v>500</v>
      </c>
      <c r="C34" s="29">
        <v>40335</v>
      </c>
      <c r="D34">
        <v>290</v>
      </c>
    </row>
    <row r="35" spans="1:4" x14ac:dyDescent="0.2">
      <c r="A35">
        <v>34</v>
      </c>
      <c r="B35" t="s">
        <v>502</v>
      </c>
      <c r="C35" s="29">
        <v>41108</v>
      </c>
      <c r="D35">
        <v>130</v>
      </c>
    </row>
    <row r="36" spans="1:4" x14ac:dyDescent="0.2">
      <c r="A36">
        <v>35</v>
      </c>
      <c r="B36" t="s">
        <v>504</v>
      </c>
      <c r="C36" s="29">
        <v>40677</v>
      </c>
      <c r="D36">
        <v>190</v>
      </c>
    </row>
    <row r="37" spans="1:4" x14ac:dyDescent="0.2">
      <c r="A37">
        <v>36</v>
      </c>
      <c r="B37" t="s">
        <v>506</v>
      </c>
      <c r="C37" s="29">
        <v>40714</v>
      </c>
      <c r="D37">
        <v>75</v>
      </c>
    </row>
    <row r="38" spans="1:4" x14ac:dyDescent="0.2">
      <c r="A38">
        <v>37</v>
      </c>
      <c r="B38" t="s">
        <v>508</v>
      </c>
      <c r="C38" s="29">
        <v>40725</v>
      </c>
      <c r="D38">
        <v>250</v>
      </c>
    </row>
    <row r="39" spans="1:4" x14ac:dyDescent="0.2">
      <c r="A39">
        <v>38</v>
      </c>
      <c r="B39" t="s">
        <v>477</v>
      </c>
      <c r="C39" s="29">
        <v>40826</v>
      </c>
      <c r="D39">
        <v>260</v>
      </c>
    </row>
    <row r="40" spans="1:4" x14ac:dyDescent="0.2">
      <c r="A40">
        <v>39</v>
      </c>
      <c r="B40" t="s">
        <v>511</v>
      </c>
      <c r="C40" s="29">
        <v>40706</v>
      </c>
      <c r="D40">
        <v>180</v>
      </c>
    </row>
    <row r="41" spans="1:4" x14ac:dyDescent="0.2">
      <c r="A41">
        <v>40</v>
      </c>
      <c r="B41" t="s">
        <v>513</v>
      </c>
      <c r="C41" s="29">
        <v>40704</v>
      </c>
      <c r="D41">
        <v>110</v>
      </c>
    </row>
    <row r="42" spans="1:4" x14ac:dyDescent="0.2">
      <c r="A42">
        <v>41</v>
      </c>
      <c r="B42" t="s">
        <v>515</v>
      </c>
      <c r="C42" s="29">
        <v>40645</v>
      </c>
      <c r="D42">
        <v>280</v>
      </c>
    </row>
    <row r="43" spans="1:4" x14ac:dyDescent="0.2">
      <c r="A43">
        <v>42</v>
      </c>
      <c r="B43" t="s">
        <v>517</v>
      </c>
      <c r="C43" s="29">
        <v>40741</v>
      </c>
      <c r="D43">
        <v>180</v>
      </c>
    </row>
    <row r="44" spans="1:4" x14ac:dyDescent="0.2">
      <c r="A44">
        <v>43</v>
      </c>
      <c r="B44" t="s">
        <v>519</v>
      </c>
      <c r="C44" s="29">
        <v>40900</v>
      </c>
      <c r="D44">
        <v>260</v>
      </c>
    </row>
    <row r="45" spans="1:4" x14ac:dyDescent="0.2">
      <c r="A45">
        <v>44</v>
      </c>
      <c r="B45" t="s">
        <v>473</v>
      </c>
      <c r="C45" s="29">
        <v>40951</v>
      </c>
      <c r="D45">
        <v>180</v>
      </c>
    </row>
    <row r="46" spans="1:4" x14ac:dyDescent="0.2">
      <c r="A46">
        <v>45</v>
      </c>
      <c r="B46" t="s">
        <v>522</v>
      </c>
      <c r="C46" s="29">
        <v>40797</v>
      </c>
      <c r="D46">
        <v>30</v>
      </c>
    </row>
    <row r="47" spans="1:4" x14ac:dyDescent="0.2">
      <c r="A47">
        <v>46</v>
      </c>
      <c r="B47" t="s">
        <v>524</v>
      </c>
      <c r="C47" s="29">
        <v>40612</v>
      </c>
      <c r="D47">
        <v>190</v>
      </c>
    </row>
    <row r="48" spans="1:4" x14ac:dyDescent="0.2">
      <c r="A48">
        <v>47</v>
      </c>
      <c r="B48" t="s">
        <v>526</v>
      </c>
      <c r="C48" s="29">
        <v>40796</v>
      </c>
      <c r="D48">
        <v>100</v>
      </c>
    </row>
    <row r="49" spans="1:4" x14ac:dyDescent="0.2">
      <c r="A49">
        <v>48</v>
      </c>
      <c r="B49" t="s">
        <v>528</v>
      </c>
      <c r="C49" s="29">
        <v>40766</v>
      </c>
      <c r="D49">
        <v>170</v>
      </c>
    </row>
    <row r="50" spans="1:4" x14ac:dyDescent="0.2">
      <c r="A50">
        <v>49</v>
      </c>
      <c r="B50" t="s">
        <v>530</v>
      </c>
      <c r="C50" s="29">
        <v>40907</v>
      </c>
      <c r="D50">
        <v>160</v>
      </c>
    </row>
    <row r="51" spans="1:4" x14ac:dyDescent="0.2">
      <c r="A51">
        <v>50</v>
      </c>
      <c r="B51" t="s">
        <v>532</v>
      </c>
      <c r="C51" s="29">
        <v>40941</v>
      </c>
      <c r="D51">
        <v>165</v>
      </c>
    </row>
    <row r="52" spans="1:4" x14ac:dyDescent="0.2">
      <c r="A52">
        <v>51</v>
      </c>
      <c r="B52" t="s">
        <v>534</v>
      </c>
      <c r="C52" s="29">
        <v>40922</v>
      </c>
      <c r="D52">
        <v>200</v>
      </c>
    </row>
    <row r="53" spans="1:4" x14ac:dyDescent="0.2">
      <c r="A53">
        <v>52</v>
      </c>
      <c r="B53" t="s">
        <v>428</v>
      </c>
      <c r="C53" s="29">
        <v>40897</v>
      </c>
      <c r="D53">
        <v>100</v>
      </c>
    </row>
    <row r="54" spans="1:4" x14ac:dyDescent="0.2">
      <c r="A54">
        <v>53</v>
      </c>
      <c r="B54" t="s">
        <v>433</v>
      </c>
      <c r="C54" s="29">
        <v>40907</v>
      </c>
      <c r="D54">
        <v>120</v>
      </c>
    </row>
    <row r="55" spans="1:4" x14ac:dyDescent="0.2">
      <c r="A55">
        <v>54</v>
      </c>
      <c r="B55" t="s">
        <v>438</v>
      </c>
      <c r="C55" s="29">
        <v>40910</v>
      </c>
      <c r="D55">
        <v>90</v>
      </c>
    </row>
    <row r="56" spans="1:4" x14ac:dyDescent="0.2">
      <c r="A56">
        <v>55</v>
      </c>
      <c r="B56" t="s">
        <v>441</v>
      </c>
      <c r="C56" s="29">
        <v>40911</v>
      </c>
      <c r="D56">
        <v>180</v>
      </c>
    </row>
    <row r="57" spans="1:4" x14ac:dyDescent="0.2">
      <c r="A57">
        <v>56</v>
      </c>
      <c r="B57" t="s">
        <v>444</v>
      </c>
      <c r="C57" s="29">
        <v>40840</v>
      </c>
      <c r="D57">
        <v>200</v>
      </c>
    </row>
    <row r="58" spans="1:4" x14ac:dyDescent="0.2">
      <c r="A58">
        <v>57</v>
      </c>
      <c r="B58" t="s">
        <v>446</v>
      </c>
      <c r="C58" s="29">
        <v>40792</v>
      </c>
      <c r="D58">
        <v>205</v>
      </c>
    </row>
    <row r="59" spans="1:4" x14ac:dyDescent="0.2">
      <c r="A59">
        <v>58</v>
      </c>
      <c r="B59" t="s">
        <v>448</v>
      </c>
      <c r="C59" s="29">
        <v>40462</v>
      </c>
      <c r="D59">
        <v>125</v>
      </c>
    </row>
    <row r="60" spans="1:4" x14ac:dyDescent="0.2">
      <c r="A60">
        <v>59</v>
      </c>
      <c r="B60" t="s">
        <v>452</v>
      </c>
      <c r="C60" s="29">
        <v>40638</v>
      </c>
      <c r="D60">
        <v>65</v>
      </c>
    </row>
    <row r="61" spans="1:4" x14ac:dyDescent="0.2">
      <c r="A61">
        <v>60</v>
      </c>
      <c r="B61" t="s">
        <v>454</v>
      </c>
      <c r="C61" s="29">
        <v>40909</v>
      </c>
      <c r="D61">
        <v>60</v>
      </c>
    </row>
    <row r="62" spans="1:4" x14ac:dyDescent="0.2">
      <c r="A62">
        <v>61</v>
      </c>
      <c r="B62" t="s">
        <v>457</v>
      </c>
      <c r="C62" s="29">
        <v>40890</v>
      </c>
      <c r="D62">
        <v>190</v>
      </c>
    </row>
    <row r="63" spans="1:4" x14ac:dyDescent="0.2">
      <c r="A63">
        <v>62</v>
      </c>
      <c r="B63" t="s">
        <v>459</v>
      </c>
      <c r="C63" s="29">
        <v>40892</v>
      </c>
      <c r="D63">
        <v>170</v>
      </c>
    </row>
    <row r="64" spans="1:4" x14ac:dyDescent="0.2">
      <c r="A64">
        <v>63</v>
      </c>
      <c r="B64" t="s">
        <v>461</v>
      </c>
      <c r="C64" s="29">
        <v>40582</v>
      </c>
      <c r="D64">
        <v>210</v>
      </c>
    </row>
    <row r="65" spans="1:4" x14ac:dyDescent="0.2">
      <c r="A65">
        <v>64</v>
      </c>
      <c r="B65" t="s">
        <v>463</v>
      </c>
      <c r="C65" s="29">
        <v>40787</v>
      </c>
      <c r="D65">
        <v>22</v>
      </c>
    </row>
    <row r="66" spans="1:4" x14ac:dyDescent="0.2">
      <c r="A66">
        <v>65</v>
      </c>
      <c r="B66" t="s">
        <v>465</v>
      </c>
      <c r="C66" s="29">
        <v>40876</v>
      </c>
      <c r="D66">
        <v>250</v>
      </c>
    </row>
    <row r="67" spans="1:4" x14ac:dyDescent="0.2">
      <c r="A67">
        <v>66</v>
      </c>
      <c r="B67" t="s">
        <v>467</v>
      </c>
      <c r="C67" s="29">
        <v>40645</v>
      </c>
      <c r="D67">
        <v>190</v>
      </c>
    </row>
    <row r="68" spans="1:4" x14ac:dyDescent="0.2">
      <c r="A68">
        <v>67</v>
      </c>
      <c r="B68" t="s">
        <v>469</v>
      </c>
      <c r="C68" s="29">
        <v>40664</v>
      </c>
      <c r="D68">
        <v>275</v>
      </c>
    </row>
    <row r="69" spans="1:4" x14ac:dyDescent="0.2">
      <c r="A69">
        <v>68</v>
      </c>
      <c r="B69" t="s">
        <v>471</v>
      </c>
      <c r="C69" s="29">
        <v>40889</v>
      </c>
      <c r="D69">
        <v>285</v>
      </c>
    </row>
    <row r="70" spans="1:4" x14ac:dyDescent="0.2">
      <c r="A70">
        <v>69</v>
      </c>
      <c r="B70" t="s">
        <v>473</v>
      </c>
      <c r="C70" s="29">
        <v>40619</v>
      </c>
      <c r="D70">
        <v>100</v>
      </c>
    </row>
    <row r="71" spans="1:4" x14ac:dyDescent="0.2">
      <c r="A71">
        <v>70</v>
      </c>
      <c r="B71" t="s">
        <v>475</v>
      </c>
      <c r="C71" s="29">
        <v>40610</v>
      </c>
      <c r="D71">
        <v>95</v>
      </c>
    </row>
    <row r="72" spans="1:4" x14ac:dyDescent="0.2">
      <c r="A72">
        <v>71</v>
      </c>
      <c r="B72" t="s">
        <v>477</v>
      </c>
      <c r="C72" s="29">
        <v>40736</v>
      </c>
      <c r="D72">
        <v>65</v>
      </c>
    </row>
    <row r="73" spans="1:4" x14ac:dyDescent="0.2">
      <c r="A73">
        <v>72</v>
      </c>
      <c r="B73" t="s">
        <v>524</v>
      </c>
      <c r="C73" s="29">
        <v>40616</v>
      </c>
      <c r="D73">
        <v>100</v>
      </c>
    </row>
    <row r="74" spans="1:4" x14ac:dyDescent="0.2">
      <c r="A74">
        <v>73</v>
      </c>
      <c r="B74" t="s">
        <v>498</v>
      </c>
      <c r="C74" s="29">
        <v>41079</v>
      </c>
      <c r="D74">
        <v>105</v>
      </c>
    </row>
    <row r="75" spans="1:4" x14ac:dyDescent="0.2">
      <c r="A75">
        <v>74</v>
      </c>
      <c r="B75" t="s">
        <v>558</v>
      </c>
      <c r="C75" s="29">
        <v>40129</v>
      </c>
      <c r="D75">
        <v>95</v>
      </c>
    </row>
    <row r="76" spans="1:4" x14ac:dyDescent="0.2">
      <c r="A76">
        <v>75</v>
      </c>
      <c r="B76" t="s">
        <v>560</v>
      </c>
      <c r="C76" s="29">
        <v>40826</v>
      </c>
      <c r="D76">
        <v>90</v>
      </c>
    </row>
    <row r="77" spans="1:4" x14ac:dyDescent="0.2">
      <c r="A77">
        <v>76</v>
      </c>
      <c r="B77" t="s">
        <v>562</v>
      </c>
      <c r="C77" s="29">
        <v>40787</v>
      </c>
      <c r="D77">
        <v>100</v>
      </c>
    </row>
    <row r="78" spans="1:4" x14ac:dyDescent="0.2">
      <c r="A78">
        <v>77</v>
      </c>
      <c r="B78" t="s">
        <v>564</v>
      </c>
      <c r="C78" s="29">
        <v>40847</v>
      </c>
      <c r="D78">
        <v>110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9"/>
  <sheetViews>
    <sheetView rightToLeft="1" workbookViewId="0">
      <selection activeCell="O38" sqref="O38"/>
    </sheetView>
  </sheetViews>
  <sheetFormatPr defaultRowHeight="14.25" x14ac:dyDescent="0.2"/>
  <cols>
    <col min="8" max="8" width="10.875" bestFit="1" customWidth="1"/>
    <col min="10" max="10" width="11.875" bestFit="1" customWidth="1"/>
  </cols>
  <sheetData>
    <row r="1" spans="1:10" x14ac:dyDescent="0.2">
      <c r="A1" t="s">
        <v>573</v>
      </c>
      <c r="B1" t="s">
        <v>45</v>
      </c>
      <c r="C1" t="s">
        <v>158</v>
      </c>
      <c r="D1" t="s">
        <v>574</v>
      </c>
      <c r="E1" t="s">
        <v>575</v>
      </c>
      <c r="F1" t="s">
        <v>576</v>
      </c>
      <c r="G1" t="s">
        <v>577</v>
      </c>
      <c r="H1" t="s">
        <v>578</v>
      </c>
      <c r="I1" t="s">
        <v>579</v>
      </c>
      <c r="J1" t="s">
        <v>683</v>
      </c>
    </row>
    <row r="2" spans="1:10" x14ac:dyDescent="0.2">
      <c r="A2">
        <v>1</v>
      </c>
      <c r="B2" t="s">
        <v>587</v>
      </c>
      <c r="C2" t="s">
        <v>160</v>
      </c>
      <c r="D2">
        <v>1</v>
      </c>
      <c r="E2">
        <v>2</v>
      </c>
      <c r="F2">
        <v>40</v>
      </c>
      <c r="G2">
        <v>1964</v>
      </c>
      <c r="H2" s="99">
        <v>1555249</v>
      </c>
      <c r="I2">
        <v>1980</v>
      </c>
      <c r="J2" s="99">
        <v>1509598</v>
      </c>
    </row>
    <row r="3" spans="1:10" x14ac:dyDescent="0.2">
      <c r="A3">
        <v>2</v>
      </c>
      <c r="B3" t="s">
        <v>51</v>
      </c>
      <c r="C3" t="s">
        <v>159</v>
      </c>
      <c r="D3">
        <v>1</v>
      </c>
      <c r="E3">
        <v>1</v>
      </c>
      <c r="F3">
        <v>40</v>
      </c>
      <c r="G3">
        <v>1950</v>
      </c>
      <c r="H3" s="99">
        <v>2314751</v>
      </c>
      <c r="I3">
        <v>1993</v>
      </c>
      <c r="J3" s="99">
        <v>2284964</v>
      </c>
    </row>
    <row r="4" spans="1:10" x14ac:dyDescent="0.2">
      <c r="A4">
        <v>3</v>
      </c>
      <c r="B4" t="s">
        <v>583</v>
      </c>
      <c r="C4" t="s">
        <v>161</v>
      </c>
      <c r="D4">
        <v>1</v>
      </c>
      <c r="E4">
        <v>22</v>
      </c>
      <c r="F4">
        <v>40</v>
      </c>
      <c r="G4">
        <v>1950</v>
      </c>
      <c r="H4" s="99">
        <v>2620398</v>
      </c>
      <c r="I4">
        <v>2001</v>
      </c>
      <c r="J4" s="99">
        <v>2786971</v>
      </c>
    </row>
    <row r="5" spans="1:10" x14ac:dyDescent="0.2">
      <c r="A5">
        <v>4</v>
      </c>
      <c r="B5" t="s">
        <v>51</v>
      </c>
      <c r="C5" t="s">
        <v>159</v>
      </c>
      <c r="D5">
        <v>1</v>
      </c>
      <c r="E5">
        <v>18</v>
      </c>
      <c r="F5">
        <v>40</v>
      </c>
      <c r="G5">
        <v>1950</v>
      </c>
      <c r="H5" s="99">
        <v>5446492</v>
      </c>
      <c r="I5">
        <v>2010</v>
      </c>
      <c r="J5" s="99">
        <v>8286089</v>
      </c>
    </row>
    <row r="6" spans="1:10" x14ac:dyDescent="0.2">
      <c r="A6">
        <v>5</v>
      </c>
      <c r="B6" t="s">
        <v>583</v>
      </c>
      <c r="C6" t="s">
        <v>161</v>
      </c>
      <c r="D6">
        <v>1</v>
      </c>
      <c r="E6">
        <v>21</v>
      </c>
      <c r="F6">
        <v>40</v>
      </c>
      <c r="G6">
        <v>1951</v>
      </c>
      <c r="H6" s="99">
        <v>1189431</v>
      </c>
      <c r="I6">
        <v>1973</v>
      </c>
      <c r="J6" s="99">
        <v>1230340</v>
      </c>
    </row>
    <row r="7" spans="1:10" x14ac:dyDescent="0.2">
      <c r="A7">
        <v>6</v>
      </c>
      <c r="B7" t="s">
        <v>22</v>
      </c>
      <c r="C7" t="s">
        <v>160</v>
      </c>
      <c r="D7">
        <v>1</v>
      </c>
      <c r="E7">
        <v>19</v>
      </c>
      <c r="F7">
        <v>40</v>
      </c>
      <c r="G7">
        <v>1951</v>
      </c>
      <c r="H7" s="99">
        <v>1763743</v>
      </c>
      <c r="I7">
        <v>1984</v>
      </c>
      <c r="J7" s="99">
        <v>1752515</v>
      </c>
    </row>
    <row r="8" spans="1:10" x14ac:dyDescent="0.2">
      <c r="A8">
        <v>7</v>
      </c>
      <c r="B8" t="s">
        <v>586</v>
      </c>
      <c r="C8" t="s">
        <v>582</v>
      </c>
      <c r="D8">
        <v>2</v>
      </c>
      <c r="E8">
        <v>15</v>
      </c>
      <c r="F8">
        <v>40</v>
      </c>
      <c r="G8">
        <v>1951</v>
      </c>
      <c r="H8" s="99">
        <v>3726323</v>
      </c>
      <c r="I8">
        <v>2010</v>
      </c>
      <c r="J8" s="99">
        <v>4038887</v>
      </c>
    </row>
    <row r="9" spans="1:10" x14ac:dyDescent="0.2">
      <c r="A9">
        <v>8</v>
      </c>
      <c r="B9" t="s">
        <v>46</v>
      </c>
      <c r="C9" t="s">
        <v>160</v>
      </c>
      <c r="D9">
        <v>4</v>
      </c>
      <c r="E9">
        <v>13</v>
      </c>
      <c r="F9">
        <v>40</v>
      </c>
      <c r="G9">
        <v>1952</v>
      </c>
      <c r="H9" s="99">
        <v>1469264</v>
      </c>
      <c r="I9">
        <v>1977</v>
      </c>
      <c r="J9" s="99">
        <v>1420532</v>
      </c>
    </row>
    <row r="10" spans="1:10" x14ac:dyDescent="0.2">
      <c r="A10">
        <v>9</v>
      </c>
      <c r="B10" t="s">
        <v>583</v>
      </c>
      <c r="C10" t="s">
        <v>161</v>
      </c>
      <c r="D10">
        <v>4</v>
      </c>
      <c r="E10">
        <v>9</v>
      </c>
      <c r="F10">
        <v>40</v>
      </c>
      <c r="G10">
        <v>1952</v>
      </c>
      <c r="H10" s="99">
        <v>2871903</v>
      </c>
      <c r="I10">
        <v>2004</v>
      </c>
      <c r="J10" s="99">
        <v>3039916</v>
      </c>
    </row>
    <row r="11" spans="1:10" x14ac:dyDescent="0.2">
      <c r="A11">
        <v>10</v>
      </c>
      <c r="B11" t="s">
        <v>22</v>
      </c>
      <c r="C11" t="s">
        <v>160</v>
      </c>
      <c r="D11">
        <v>3</v>
      </c>
      <c r="E11">
        <v>13</v>
      </c>
      <c r="F11">
        <v>40</v>
      </c>
      <c r="G11">
        <v>1953</v>
      </c>
      <c r="H11" s="99">
        <v>3237215</v>
      </c>
      <c r="I11">
        <v>2009</v>
      </c>
      <c r="J11" s="99">
        <v>3598978</v>
      </c>
    </row>
    <row r="12" spans="1:10" x14ac:dyDescent="0.2">
      <c r="A12">
        <v>11</v>
      </c>
      <c r="B12" t="s">
        <v>46</v>
      </c>
      <c r="C12" t="s">
        <v>160</v>
      </c>
      <c r="D12">
        <v>5</v>
      </c>
      <c r="E12">
        <v>19</v>
      </c>
      <c r="F12">
        <v>40</v>
      </c>
      <c r="G12">
        <v>1954</v>
      </c>
      <c r="H12" s="99">
        <v>1798385</v>
      </c>
      <c r="I12">
        <v>1985</v>
      </c>
      <c r="J12" s="99">
        <v>1781605</v>
      </c>
    </row>
    <row r="13" spans="1:10" x14ac:dyDescent="0.2">
      <c r="A13">
        <v>12</v>
      </c>
      <c r="B13" t="s">
        <v>154</v>
      </c>
      <c r="C13" t="s">
        <v>159</v>
      </c>
      <c r="D13">
        <v>3</v>
      </c>
      <c r="E13">
        <v>2</v>
      </c>
      <c r="F13">
        <v>40</v>
      </c>
      <c r="G13">
        <v>1954</v>
      </c>
      <c r="H13" s="99">
        <v>1922365</v>
      </c>
      <c r="I13">
        <v>1987</v>
      </c>
      <c r="J13" s="99">
        <v>1955328</v>
      </c>
    </row>
    <row r="14" spans="1:10" x14ac:dyDescent="0.2">
      <c r="A14">
        <v>13</v>
      </c>
      <c r="B14" t="s">
        <v>584</v>
      </c>
      <c r="C14" t="s">
        <v>161</v>
      </c>
      <c r="D14">
        <v>7</v>
      </c>
      <c r="E14">
        <v>9</v>
      </c>
      <c r="F14">
        <v>40</v>
      </c>
      <c r="G14">
        <v>1954</v>
      </c>
      <c r="H14" s="99">
        <v>2478872</v>
      </c>
      <c r="I14">
        <v>1999</v>
      </c>
      <c r="J14" s="99">
        <v>2571626</v>
      </c>
    </row>
    <row r="15" spans="1:10" x14ac:dyDescent="0.2">
      <c r="A15">
        <v>14</v>
      </c>
      <c r="B15" t="s">
        <v>585</v>
      </c>
      <c r="C15" t="s">
        <v>582</v>
      </c>
      <c r="D15">
        <v>1</v>
      </c>
      <c r="E15">
        <v>1</v>
      </c>
      <c r="F15">
        <v>40</v>
      </c>
      <c r="G15">
        <v>1954</v>
      </c>
      <c r="H15" s="99">
        <v>3206616</v>
      </c>
      <c r="I15">
        <v>2008</v>
      </c>
      <c r="J15" s="99">
        <v>3506015</v>
      </c>
    </row>
    <row r="16" spans="1:10" x14ac:dyDescent="0.2">
      <c r="A16">
        <v>15</v>
      </c>
      <c r="B16" t="s">
        <v>51</v>
      </c>
      <c r="C16" t="s">
        <v>159</v>
      </c>
      <c r="D16">
        <v>1</v>
      </c>
      <c r="E16">
        <v>17</v>
      </c>
      <c r="F16">
        <v>40</v>
      </c>
      <c r="G16">
        <v>1954</v>
      </c>
      <c r="H16" s="99">
        <v>4391916</v>
      </c>
      <c r="I16">
        <v>1960</v>
      </c>
      <c r="J16" s="99">
        <v>4368252</v>
      </c>
    </row>
    <row r="17" spans="1:10" x14ac:dyDescent="0.2">
      <c r="A17">
        <v>16</v>
      </c>
      <c r="B17" t="s">
        <v>154</v>
      </c>
      <c r="C17" t="s">
        <v>159</v>
      </c>
      <c r="D17">
        <v>1</v>
      </c>
      <c r="E17">
        <v>10</v>
      </c>
      <c r="F17">
        <v>41</v>
      </c>
      <c r="G17">
        <v>1954</v>
      </c>
      <c r="H17" s="99">
        <v>6279067</v>
      </c>
      <c r="I17">
        <v>1969</v>
      </c>
      <c r="J17" s="99">
        <v>1039879</v>
      </c>
    </row>
    <row r="18" spans="1:10" x14ac:dyDescent="0.2">
      <c r="A18">
        <v>17</v>
      </c>
      <c r="B18" t="s">
        <v>155</v>
      </c>
      <c r="C18" t="s">
        <v>159</v>
      </c>
      <c r="D18">
        <v>1</v>
      </c>
      <c r="E18">
        <v>10</v>
      </c>
      <c r="F18">
        <v>51</v>
      </c>
      <c r="G18">
        <v>1955</v>
      </c>
      <c r="H18" s="99">
        <v>1632795</v>
      </c>
      <c r="I18">
        <v>1980</v>
      </c>
      <c r="J18" s="99">
        <v>1559530</v>
      </c>
    </row>
    <row r="19" spans="1:10" x14ac:dyDescent="0.2">
      <c r="A19">
        <v>18</v>
      </c>
      <c r="B19" t="s">
        <v>583</v>
      </c>
      <c r="C19" t="s">
        <v>161</v>
      </c>
      <c r="D19">
        <v>1</v>
      </c>
      <c r="E19">
        <v>3</v>
      </c>
      <c r="F19">
        <v>54</v>
      </c>
      <c r="G19">
        <v>1955</v>
      </c>
      <c r="H19" s="99">
        <v>1720475</v>
      </c>
      <c r="I19">
        <v>1965</v>
      </c>
      <c r="J19" s="99">
        <v>2336156</v>
      </c>
    </row>
    <row r="20" spans="1:10" x14ac:dyDescent="0.2">
      <c r="A20">
        <v>19</v>
      </c>
      <c r="B20" t="s">
        <v>584</v>
      </c>
      <c r="C20" t="s">
        <v>161</v>
      </c>
      <c r="D20">
        <v>1</v>
      </c>
      <c r="E20">
        <v>2</v>
      </c>
      <c r="F20">
        <v>54</v>
      </c>
      <c r="G20">
        <v>1955</v>
      </c>
      <c r="H20" s="99">
        <v>3217892</v>
      </c>
      <c r="I20">
        <v>2008</v>
      </c>
      <c r="J20" s="99">
        <v>3570719</v>
      </c>
    </row>
    <row r="21" spans="1:10" x14ac:dyDescent="0.2">
      <c r="A21">
        <v>20</v>
      </c>
      <c r="B21" t="s">
        <v>584</v>
      </c>
      <c r="C21" t="s">
        <v>161</v>
      </c>
      <c r="D21">
        <v>1</v>
      </c>
      <c r="E21">
        <v>0</v>
      </c>
      <c r="F21">
        <v>57</v>
      </c>
      <c r="G21">
        <v>1955</v>
      </c>
      <c r="H21" s="99">
        <v>3431108</v>
      </c>
      <c r="I21">
        <v>2009</v>
      </c>
      <c r="J21" s="99">
        <v>3667291</v>
      </c>
    </row>
    <row r="22" spans="1:10" x14ac:dyDescent="0.2">
      <c r="A22">
        <v>21</v>
      </c>
      <c r="B22" t="s">
        <v>584</v>
      </c>
      <c r="C22" t="s">
        <v>161</v>
      </c>
      <c r="D22">
        <v>1</v>
      </c>
      <c r="E22">
        <v>3</v>
      </c>
      <c r="F22">
        <v>58</v>
      </c>
      <c r="G22">
        <v>1955</v>
      </c>
      <c r="H22" s="99">
        <v>6102335</v>
      </c>
      <c r="I22">
        <v>2010</v>
      </c>
      <c r="J22" s="99">
        <v>11710360</v>
      </c>
    </row>
    <row r="23" spans="1:10" x14ac:dyDescent="0.2">
      <c r="A23">
        <v>22</v>
      </c>
      <c r="B23" t="s">
        <v>585</v>
      </c>
      <c r="C23" t="s">
        <v>582</v>
      </c>
      <c r="D23">
        <v>1</v>
      </c>
      <c r="E23">
        <v>8</v>
      </c>
      <c r="F23">
        <v>59</v>
      </c>
      <c r="G23">
        <v>1956</v>
      </c>
      <c r="H23" s="99">
        <v>2371457</v>
      </c>
      <c r="I23">
        <v>1995</v>
      </c>
      <c r="J23" s="99">
        <v>2407476</v>
      </c>
    </row>
    <row r="24" spans="1:10" x14ac:dyDescent="0.2">
      <c r="A24">
        <v>23</v>
      </c>
      <c r="B24" t="s">
        <v>22</v>
      </c>
      <c r="C24" t="s">
        <v>160</v>
      </c>
      <c r="D24">
        <v>1</v>
      </c>
      <c r="E24">
        <v>6</v>
      </c>
      <c r="F24">
        <v>61</v>
      </c>
      <c r="G24">
        <v>1956</v>
      </c>
      <c r="H24" s="99">
        <v>2454102</v>
      </c>
      <c r="I24">
        <v>1998</v>
      </c>
      <c r="J24" s="99">
        <v>2483775</v>
      </c>
    </row>
    <row r="25" spans="1:10" x14ac:dyDescent="0.2">
      <c r="A25">
        <v>24</v>
      </c>
      <c r="B25" t="s">
        <v>581</v>
      </c>
      <c r="C25" t="s">
        <v>582</v>
      </c>
      <c r="D25">
        <v>1</v>
      </c>
      <c r="E25">
        <v>13</v>
      </c>
      <c r="F25">
        <v>61</v>
      </c>
      <c r="G25">
        <v>1956</v>
      </c>
      <c r="H25" s="99">
        <v>3179128</v>
      </c>
      <c r="I25">
        <v>2008</v>
      </c>
      <c r="J25" s="99">
        <v>3501085</v>
      </c>
    </row>
    <row r="26" spans="1:10" x14ac:dyDescent="0.2">
      <c r="A26">
        <v>25</v>
      </c>
      <c r="B26" t="s">
        <v>22</v>
      </c>
      <c r="C26" t="s">
        <v>160</v>
      </c>
      <c r="D26">
        <v>1</v>
      </c>
      <c r="E26">
        <v>11</v>
      </c>
      <c r="F26">
        <v>67</v>
      </c>
      <c r="G26">
        <v>1956</v>
      </c>
      <c r="H26" s="99">
        <v>3559776</v>
      </c>
      <c r="I26">
        <v>2010</v>
      </c>
      <c r="J26" s="99">
        <v>3869505</v>
      </c>
    </row>
    <row r="27" spans="1:10" x14ac:dyDescent="0.2">
      <c r="A27">
        <v>26</v>
      </c>
      <c r="B27" t="s">
        <v>51</v>
      </c>
      <c r="C27" t="s">
        <v>159</v>
      </c>
      <c r="D27">
        <v>1</v>
      </c>
      <c r="E27">
        <v>1</v>
      </c>
      <c r="F27">
        <v>70</v>
      </c>
      <c r="G27">
        <v>1956</v>
      </c>
      <c r="H27" s="99">
        <v>4634520</v>
      </c>
      <c r="I27">
        <v>2010</v>
      </c>
      <c r="J27" s="99">
        <v>6064704</v>
      </c>
    </row>
    <row r="28" spans="1:10" x14ac:dyDescent="0.2">
      <c r="A28">
        <v>27</v>
      </c>
      <c r="B28" t="s">
        <v>155</v>
      </c>
      <c r="C28" t="s">
        <v>159</v>
      </c>
      <c r="D28">
        <v>1</v>
      </c>
      <c r="E28">
        <v>19</v>
      </c>
      <c r="F28">
        <v>73</v>
      </c>
      <c r="G28">
        <v>1957</v>
      </c>
      <c r="H28" s="99">
        <v>1599319</v>
      </c>
      <c r="I28">
        <v>1980</v>
      </c>
      <c r="J28" s="99">
        <v>1551812</v>
      </c>
    </row>
    <row r="29" spans="1:10" x14ac:dyDescent="0.2">
      <c r="A29">
        <v>28</v>
      </c>
      <c r="B29" t="s">
        <v>584</v>
      </c>
      <c r="C29" t="s">
        <v>161</v>
      </c>
      <c r="D29">
        <v>1</v>
      </c>
      <c r="E29">
        <v>4</v>
      </c>
      <c r="F29">
        <v>83</v>
      </c>
      <c r="G29">
        <v>1957</v>
      </c>
      <c r="H29" s="99">
        <v>1815515</v>
      </c>
      <c r="I29">
        <v>1985</v>
      </c>
      <c r="J29" s="99">
        <v>1794511</v>
      </c>
    </row>
    <row r="30" spans="1:10" x14ac:dyDescent="0.2">
      <c r="A30">
        <v>29</v>
      </c>
      <c r="B30" t="s">
        <v>22</v>
      </c>
      <c r="C30" t="s">
        <v>160</v>
      </c>
      <c r="D30">
        <v>1</v>
      </c>
      <c r="E30">
        <v>23</v>
      </c>
      <c r="F30">
        <v>84</v>
      </c>
      <c r="G30">
        <v>1958</v>
      </c>
      <c r="H30" s="99">
        <v>1491015</v>
      </c>
      <c r="I30">
        <v>1965</v>
      </c>
      <c r="J30" s="99">
        <v>697364</v>
      </c>
    </row>
    <row r="31" spans="1:10" x14ac:dyDescent="0.2">
      <c r="A31">
        <v>30</v>
      </c>
      <c r="B31" t="s">
        <v>51</v>
      </c>
      <c r="C31" t="s">
        <v>159</v>
      </c>
      <c r="D31">
        <v>1</v>
      </c>
      <c r="E31">
        <v>8</v>
      </c>
      <c r="F31">
        <v>85</v>
      </c>
      <c r="G31">
        <v>1958</v>
      </c>
      <c r="H31" s="99">
        <v>1615211</v>
      </c>
      <c r="I31">
        <v>1980</v>
      </c>
      <c r="J31" s="99">
        <v>1552450</v>
      </c>
    </row>
    <row r="32" spans="1:10" x14ac:dyDescent="0.2">
      <c r="A32">
        <v>31</v>
      </c>
      <c r="B32" t="s">
        <v>157</v>
      </c>
      <c r="C32" t="s">
        <v>161</v>
      </c>
      <c r="D32">
        <v>1</v>
      </c>
      <c r="E32">
        <v>1</v>
      </c>
      <c r="F32">
        <v>90</v>
      </c>
      <c r="G32">
        <v>1958</v>
      </c>
      <c r="H32" s="99">
        <v>2739365</v>
      </c>
      <c r="I32">
        <v>2003</v>
      </c>
      <c r="J32" s="99">
        <v>2926813</v>
      </c>
    </row>
    <row r="33" spans="1:10" x14ac:dyDescent="0.2">
      <c r="A33">
        <v>32</v>
      </c>
      <c r="B33" t="s">
        <v>46</v>
      </c>
      <c r="C33" t="s">
        <v>160</v>
      </c>
      <c r="D33">
        <v>1</v>
      </c>
      <c r="E33">
        <v>2</v>
      </c>
      <c r="F33">
        <v>91</v>
      </c>
      <c r="G33">
        <v>1958</v>
      </c>
      <c r="H33" s="99">
        <v>3170596</v>
      </c>
      <c r="I33">
        <v>2007</v>
      </c>
      <c r="J33" s="99">
        <v>3451322</v>
      </c>
    </row>
    <row r="34" spans="1:10" x14ac:dyDescent="0.2">
      <c r="A34">
        <v>33</v>
      </c>
      <c r="B34" t="s">
        <v>584</v>
      </c>
      <c r="C34" t="s">
        <v>161</v>
      </c>
      <c r="D34">
        <v>1</v>
      </c>
      <c r="E34">
        <v>9</v>
      </c>
      <c r="F34">
        <v>95</v>
      </c>
      <c r="G34">
        <v>1958</v>
      </c>
      <c r="H34" s="99">
        <v>5376465</v>
      </c>
      <c r="I34">
        <v>2010</v>
      </c>
      <c r="J34" s="99">
        <v>7834021</v>
      </c>
    </row>
    <row r="35" spans="1:10" x14ac:dyDescent="0.2">
      <c r="A35">
        <v>34</v>
      </c>
      <c r="B35" t="s">
        <v>584</v>
      </c>
      <c r="C35" t="s">
        <v>161</v>
      </c>
      <c r="D35">
        <v>6</v>
      </c>
      <c r="E35">
        <v>24</v>
      </c>
      <c r="F35">
        <v>40</v>
      </c>
      <c r="G35">
        <v>1959</v>
      </c>
      <c r="H35" s="99">
        <v>2877729</v>
      </c>
      <c r="I35">
        <v>2005</v>
      </c>
      <c r="J35" s="99">
        <v>3094402</v>
      </c>
    </row>
    <row r="36" spans="1:10" x14ac:dyDescent="0.2">
      <c r="A36">
        <v>35</v>
      </c>
      <c r="B36" t="s">
        <v>587</v>
      </c>
      <c r="C36" t="s">
        <v>160</v>
      </c>
      <c r="D36">
        <v>1</v>
      </c>
      <c r="E36">
        <v>10</v>
      </c>
      <c r="F36">
        <v>104</v>
      </c>
      <c r="G36">
        <v>1960</v>
      </c>
      <c r="H36" s="99">
        <v>2545154</v>
      </c>
      <c r="I36">
        <v>1999</v>
      </c>
      <c r="J36" s="99">
        <v>2699073</v>
      </c>
    </row>
    <row r="37" spans="1:10" x14ac:dyDescent="0.2">
      <c r="A37">
        <v>36</v>
      </c>
      <c r="B37" t="s">
        <v>46</v>
      </c>
      <c r="C37" t="s">
        <v>160</v>
      </c>
      <c r="D37">
        <v>1</v>
      </c>
      <c r="E37">
        <v>8</v>
      </c>
      <c r="F37">
        <v>106</v>
      </c>
      <c r="G37">
        <v>1960</v>
      </c>
      <c r="H37" s="99">
        <v>4406568</v>
      </c>
      <c r="I37">
        <v>2010</v>
      </c>
      <c r="J37" s="99">
        <v>5311521</v>
      </c>
    </row>
    <row r="38" spans="1:10" x14ac:dyDescent="0.2">
      <c r="A38">
        <v>37</v>
      </c>
      <c r="B38" t="s">
        <v>46</v>
      </c>
      <c r="C38" t="s">
        <v>160</v>
      </c>
      <c r="D38">
        <v>1</v>
      </c>
      <c r="E38">
        <v>13</v>
      </c>
      <c r="F38">
        <v>110</v>
      </c>
      <c r="G38">
        <v>1961</v>
      </c>
      <c r="H38" s="99">
        <v>1864895</v>
      </c>
      <c r="I38">
        <v>1986</v>
      </c>
      <c r="J38" s="99">
        <v>1935204</v>
      </c>
    </row>
    <row r="39" spans="1:10" x14ac:dyDescent="0.2">
      <c r="A39">
        <v>38</v>
      </c>
      <c r="B39" t="s">
        <v>154</v>
      </c>
      <c r="C39" t="s">
        <v>159</v>
      </c>
      <c r="D39">
        <v>1</v>
      </c>
      <c r="E39">
        <v>11</v>
      </c>
      <c r="F39">
        <v>116</v>
      </c>
      <c r="G39">
        <v>1961</v>
      </c>
      <c r="H39" s="99">
        <v>2336306</v>
      </c>
      <c r="I39">
        <v>1994</v>
      </c>
      <c r="J39" s="99">
        <v>2329416</v>
      </c>
    </row>
    <row r="40" spans="1:10" x14ac:dyDescent="0.2">
      <c r="A40">
        <v>39</v>
      </c>
      <c r="B40" t="s">
        <v>587</v>
      </c>
      <c r="C40" t="s">
        <v>160</v>
      </c>
      <c r="D40">
        <v>6</v>
      </c>
      <c r="E40">
        <v>1</v>
      </c>
      <c r="F40">
        <v>40</v>
      </c>
      <c r="G40">
        <v>1961</v>
      </c>
      <c r="H40" s="99">
        <v>3589832</v>
      </c>
      <c r="I40">
        <v>2010</v>
      </c>
      <c r="J40" s="99">
        <v>3892589</v>
      </c>
    </row>
    <row r="41" spans="1:10" x14ac:dyDescent="0.2">
      <c r="A41">
        <v>40</v>
      </c>
      <c r="B41" t="s">
        <v>583</v>
      </c>
      <c r="C41" t="s">
        <v>161</v>
      </c>
      <c r="D41">
        <v>1</v>
      </c>
      <c r="E41">
        <v>15</v>
      </c>
      <c r="F41">
        <v>120</v>
      </c>
      <c r="G41">
        <v>1961</v>
      </c>
      <c r="H41" s="99">
        <v>4975554</v>
      </c>
      <c r="I41">
        <v>2010</v>
      </c>
      <c r="J41" s="99">
        <v>7237668</v>
      </c>
    </row>
    <row r="42" spans="1:10" x14ac:dyDescent="0.2">
      <c r="A42">
        <v>41</v>
      </c>
      <c r="B42" t="s">
        <v>46</v>
      </c>
      <c r="C42" t="s">
        <v>160</v>
      </c>
      <c r="D42">
        <v>1</v>
      </c>
      <c r="E42">
        <v>1</v>
      </c>
      <c r="F42">
        <v>127</v>
      </c>
      <c r="G42">
        <v>1961</v>
      </c>
      <c r="H42" s="99">
        <v>5015375</v>
      </c>
      <c r="I42">
        <v>2010</v>
      </c>
      <c r="J42" s="99">
        <v>7584926</v>
      </c>
    </row>
    <row r="43" spans="1:10" x14ac:dyDescent="0.2">
      <c r="A43">
        <v>42</v>
      </c>
      <c r="B43" t="s">
        <v>586</v>
      </c>
      <c r="C43" t="s">
        <v>582</v>
      </c>
      <c r="D43">
        <v>1</v>
      </c>
      <c r="E43">
        <v>23</v>
      </c>
      <c r="F43">
        <v>131</v>
      </c>
      <c r="G43">
        <v>1962</v>
      </c>
      <c r="H43" s="99">
        <v>1380767</v>
      </c>
      <c r="I43">
        <v>1977</v>
      </c>
      <c r="J43" s="99">
        <v>1366586</v>
      </c>
    </row>
    <row r="44" spans="1:10" x14ac:dyDescent="0.2">
      <c r="A44">
        <v>43</v>
      </c>
      <c r="B44" t="s">
        <v>51</v>
      </c>
      <c r="C44" t="s">
        <v>159</v>
      </c>
      <c r="D44">
        <v>1</v>
      </c>
      <c r="E44">
        <v>4</v>
      </c>
      <c r="F44">
        <v>132</v>
      </c>
      <c r="G44">
        <v>1962</v>
      </c>
      <c r="H44" s="99">
        <v>2081774</v>
      </c>
      <c r="I44">
        <v>1967</v>
      </c>
      <c r="J44" s="99">
        <v>1007712</v>
      </c>
    </row>
    <row r="45" spans="1:10" x14ac:dyDescent="0.2">
      <c r="A45">
        <v>44</v>
      </c>
      <c r="B45" t="s">
        <v>587</v>
      </c>
      <c r="C45" t="s">
        <v>160</v>
      </c>
      <c r="D45">
        <v>4</v>
      </c>
      <c r="E45">
        <v>11</v>
      </c>
      <c r="F45">
        <v>40</v>
      </c>
      <c r="G45">
        <v>1962</v>
      </c>
      <c r="H45" s="99">
        <v>4527809</v>
      </c>
      <c r="I45">
        <v>1966</v>
      </c>
      <c r="J45" s="99">
        <v>888185</v>
      </c>
    </row>
    <row r="46" spans="1:10" x14ac:dyDescent="0.2">
      <c r="A46">
        <v>45</v>
      </c>
      <c r="B46" t="s">
        <v>157</v>
      </c>
      <c r="C46" t="s">
        <v>161</v>
      </c>
      <c r="D46">
        <v>1</v>
      </c>
      <c r="E46">
        <v>16</v>
      </c>
      <c r="F46">
        <v>133</v>
      </c>
      <c r="G46">
        <v>1963</v>
      </c>
      <c r="H46" s="99">
        <v>1659978</v>
      </c>
      <c r="I46">
        <v>1982</v>
      </c>
      <c r="J46" s="99">
        <v>1662723</v>
      </c>
    </row>
    <row r="47" spans="1:10" x14ac:dyDescent="0.2">
      <c r="A47">
        <v>46</v>
      </c>
      <c r="B47" t="s">
        <v>583</v>
      </c>
      <c r="C47" t="s">
        <v>161</v>
      </c>
      <c r="D47">
        <v>1</v>
      </c>
      <c r="E47">
        <v>10</v>
      </c>
      <c r="F47">
        <v>133</v>
      </c>
      <c r="G47">
        <v>1963</v>
      </c>
      <c r="H47" s="99">
        <v>2058672</v>
      </c>
      <c r="I47">
        <v>1990</v>
      </c>
      <c r="J47" s="99">
        <v>2085851</v>
      </c>
    </row>
    <row r="48" spans="1:10" x14ac:dyDescent="0.2">
      <c r="A48">
        <v>47</v>
      </c>
      <c r="B48" t="s">
        <v>154</v>
      </c>
      <c r="C48" t="s">
        <v>159</v>
      </c>
      <c r="D48">
        <v>1</v>
      </c>
      <c r="E48">
        <v>15</v>
      </c>
      <c r="F48">
        <v>143</v>
      </c>
      <c r="G48">
        <v>1963</v>
      </c>
      <c r="H48" s="99">
        <v>3496889</v>
      </c>
      <c r="I48">
        <v>2010</v>
      </c>
      <c r="J48" s="99">
        <v>3720057</v>
      </c>
    </row>
    <row r="49" spans="1:10" x14ac:dyDescent="0.2">
      <c r="A49">
        <v>48</v>
      </c>
      <c r="B49" t="s">
        <v>46</v>
      </c>
      <c r="C49" t="s">
        <v>160</v>
      </c>
      <c r="D49">
        <v>1</v>
      </c>
      <c r="E49">
        <v>16</v>
      </c>
      <c r="F49">
        <v>146</v>
      </c>
      <c r="G49">
        <v>1964</v>
      </c>
      <c r="H49" s="99">
        <v>930406</v>
      </c>
      <c r="I49">
        <v>1970</v>
      </c>
      <c r="J49" s="99">
        <v>1054055</v>
      </c>
    </row>
    <row r="50" spans="1:10" x14ac:dyDescent="0.2">
      <c r="A50">
        <v>49</v>
      </c>
      <c r="B50" t="s">
        <v>155</v>
      </c>
      <c r="C50" t="s">
        <v>159</v>
      </c>
      <c r="D50">
        <v>2</v>
      </c>
      <c r="E50">
        <v>21</v>
      </c>
      <c r="F50">
        <v>40</v>
      </c>
      <c r="G50">
        <v>1964</v>
      </c>
      <c r="H50" s="99">
        <v>1020068</v>
      </c>
      <c r="I50">
        <v>1970</v>
      </c>
      <c r="J50" s="99">
        <v>1056326</v>
      </c>
    </row>
    <row r="51" spans="1:10" x14ac:dyDescent="0.2">
      <c r="A51">
        <v>50</v>
      </c>
      <c r="B51" t="s">
        <v>586</v>
      </c>
      <c r="C51" t="s">
        <v>582</v>
      </c>
      <c r="D51">
        <v>2</v>
      </c>
      <c r="E51">
        <v>20</v>
      </c>
      <c r="F51">
        <v>40</v>
      </c>
      <c r="G51">
        <v>1965</v>
      </c>
      <c r="H51" s="99">
        <v>1020192</v>
      </c>
      <c r="I51">
        <v>1970</v>
      </c>
      <c r="J51" s="99">
        <v>1089225</v>
      </c>
    </row>
    <row r="52" spans="1:10" x14ac:dyDescent="0.2">
      <c r="A52">
        <v>51</v>
      </c>
      <c r="B52" t="s">
        <v>46</v>
      </c>
      <c r="C52" t="s">
        <v>160</v>
      </c>
      <c r="D52">
        <v>2</v>
      </c>
      <c r="E52">
        <v>6</v>
      </c>
      <c r="F52">
        <v>43</v>
      </c>
      <c r="G52">
        <v>1965</v>
      </c>
      <c r="H52" s="99">
        <v>2771397</v>
      </c>
      <c r="I52">
        <v>2003</v>
      </c>
      <c r="J52" s="99">
        <v>2948334</v>
      </c>
    </row>
    <row r="53" spans="1:10" x14ac:dyDescent="0.2">
      <c r="A53">
        <v>52</v>
      </c>
      <c r="B53" t="s">
        <v>585</v>
      </c>
      <c r="C53" t="s">
        <v>582</v>
      </c>
      <c r="D53">
        <v>2</v>
      </c>
      <c r="E53">
        <v>19</v>
      </c>
      <c r="F53">
        <v>48</v>
      </c>
      <c r="G53">
        <v>1965</v>
      </c>
      <c r="H53" s="99">
        <v>2955973</v>
      </c>
      <c r="I53">
        <v>2005</v>
      </c>
      <c r="J53" s="99">
        <v>3206616</v>
      </c>
    </row>
    <row r="54" spans="1:10" x14ac:dyDescent="0.2">
      <c r="A54">
        <v>53</v>
      </c>
      <c r="B54" t="s">
        <v>157</v>
      </c>
      <c r="C54" t="s">
        <v>161</v>
      </c>
      <c r="D54">
        <v>2</v>
      </c>
      <c r="E54">
        <v>4</v>
      </c>
      <c r="F54">
        <v>49</v>
      </c>
      <c r="G54">
        <v>1965</v>
      </c>
      <c r="H54" s="99">
        <v>4832379</v>
      </c>
      <c r="I54">
        <v>2010</v>
      </c>
      <c r="J54" s="99">
        <v>6578259</v>
      </c>
    </row>
    <row r="55" spans="1:10" x14ac:dyDescent="0.2">
      <c r="A55">
        <v>54</v>
      </c>
      <c r="B55" t="s">
        <v>587</v>
      </c>
      <c r="C55" t="s">
        <v>160</v>
      </c>
      <c r="D55">
        <v>2</v>
      </c>
      <c r="E55">
        <v>1</v>
      </c>
      <c r="F55">
        <v>50</v>
      </c>
      <c r="G55">
        <v>1966</v>
      </c>
      <c r="H55" s="99">
        <v>1821817</v>
      </c>
      <c r="I55">
        <v>1985</v>
      </c>
      <c r="J55" s="99">
        <v>1856345</v>
      </c>
    </row>
    <row r="56" spans="1:10" x14ac:dyDescent="0.2">
      <c r="A56">
        <v>55</v>
      </c>
      <c r="B56" t="s">
        <v>586</v>
      </c>
      <c r="C56" t="s">
        <v>582</v>
      </c>
      <c r="D56">
        <v>2</v>
      </c>
      <c r="E56">
        <v>24</v>
      </c>
      <c r="F56">
        <v>56</v>
      </c>
      <c r="G56">
        <v>1966</v>
      </c>
      <c r="H56" s="99">
        <v>1897776</v>
      </c>
      <c r="I56">
        <v>1987</v>
      </c>
      <c r="J56" s="99">
        <v>1939761</v>
      </c>
    </row>
    <row r="57" spans="1:10" x14ac:dyDescent="0.2">
      <c r="A57">
        <v>56</v>
      </c>
      <c r="B57" t="s">
        <v>584</v>
      </c>
      <c r="C57" t="s">
        <v>161</v>
      </c>
      <c r="D57">
        <v>2</v>
      </c>
      <c r="E57">
        <v>4</v>
      </c>
      <c r="F57">
        <v>59</v>
      </c>
      <c r="G57">
        <v>1966</v>
      </c>
      <c r="H57" s="99">
        <v>2454579</v>
      </c>
      <c r="I57">
        <v>1998</v>
      </c>
      <c r="J57" s="99">
        <v>2485370</v>
      </c>
    </row>
    <row r="58" spans="1:10" x14ac:dyDescent="0.2">
      <c r="A58">
        <v>57</v>
      </c>
      <c r="B58" t="s">
        <v>585</v>
      </c>
      <c r="C58" t="s">
        <v>582</v>
      </c>
      <c r="D58">
        <v>2</v>
      </c>
      <c r="E58">
        <v>21</v>
      </c>
      <c r="F58">
        <v>64</v>
      </c>
      <c r="G58">
        <v>1966</v>
      </c>
      <c r="H58" s="99">
        <v>3293240</v>
      </c>
      <c r="I58">
        <v>2009</v>
      </c>
      <c r="J58" s="99">
        <v>3634156</v>
      </c>
    </row>
    <row r="59" spans="1:10" x14ac:dyDescent="0.2">
      <c r="A59">
        <v>58</v>
      </c>
      <c r="B59" t="s">
        <v>22</v>
      </c>
      <c r="C59" t="s">
        <v>160</v>
      </c>
      <c r="D59">
        <v>2</v>
      </c>
      <c r="E59">
        <v>14</v>
      </c>
      <c r="F59">
        <v>67</v>
      </c>
      <c r="G59">
        <v>1966</v>
      </c>
      <c r="H59" s="99">
        <v>3347114</v>
      </c>
      <c r="I59">
        <v>2009</v>
      </c>
      <c r="J59" s="99">
        <v>3657952</v>
      </c>
    </row>
    <row r="60" spans="1:10" x14ac:dyDescent="0.2">
      <c r="A60">
        <v>59</v>
      </c>
      <c r="B60" t="s">
        <v>583</v>
      </c>
      <c r="C60" t="s">
        <v>161</v>
      </c>
      <c r="D60">
        <v>7</v>
      </c>
      <c r="E60">
        <v>13</v>
      </c>
      <c r="F60">
        <v>40</v>
      </c>
      <c r="G60">
        <v>1966</v>
      </c>
      <c r="H60" s="99">
        <v>6039880</v>
      </c>
      <c r="I60">
        <v>2010</v>
      </c>
      <c r="J60" s="99">
        <v>8890430</v>
      </c>
    </row>
    <row r="61" spans="1:10" x14ac:dyDescent="0.2">
      <c r="A61">
        <v>60</v>
      </c>
      <c r="B61" t="s">
        <v>157</v>
      </c>
      <c r="C61" t="s">
        <v>161</v>
      </c>
      <c r="D61">
        <v>2</v>
      </c>
      <c r="E61">
        <v>18</v>
      </c>
      <c r="F61">
        <v>69</v>
      </c>
      <c r="G61">
        <v>1967</v>
      </c>
      <c r="H61" s="99">
        <v>1043801</v>
      </c>
      <c r="I61">
        <v>1971</v>
      </c>
      <c r="J61" s="99">
        <v>1134782</v>
      </c>
    </row>
    <row r="62" spans="1:10" x14ac:dyDescent="0.2">
      <c r="A62">
        <v>61</v>
      </c>
      <c r="B62" t="s">
        <v>587</v>
      </c>
      <c r="C62" t="s">
        <v>160</v>
      </c>
      <c r="D62">
        <v>2</v>
      </c>
      <c r="E62">
        <v>24</v>
      </c>
      <c r="F62">
        <v>72</v>
      </c>
      <c r="G62">
        <v>1967</v>
      </c>
      <c r="H62" s="99">
        <v>1481502</v>
      </c>
      <c r="I62">
        <v>1979</v>
      </c>
      <c r="J62" s="99">
        <v>1435488</v>
      </c>
    </row>
    <row r="63" spans="1:10" x14ac:dyDescent="0.2">
      <c r="A63">
        <v>62</v>
      </c>
      <c r="B63" t="s">
        <v>22</v>
      </c>
      <c r="C63" t="s">
        <v>160</v>
      </c>
      <c r="D63">
        <v>2</v>
      </c>
      <c r="E63">
        <v>0</v>
      </c>
      <c r="F63">
        <v>74</v>
      </c>
      <c r="G63">
        <v>1967</v>
      </c>
      <c r="H63" s="99">
        <v>1834479</v>
      </c>
      <c r="I63">
        <v>1986</v>
      </c>
      <c r="J63" s="99">
        <v>1871191</v>
      </c>
    </row>
    <row r="64" spans="1:10" x14ac:dyDescent="0.2">
      <c r="A64">
        <v>63</v>
      </c>
      <c r="B64" t="s">
        <v>585</v>
      </c>
      <c r="C64" t="s">
        <v>582</v>
      </c>
      <c r="D64">
        <v>2</v>
      </c>
      <c r="E64">
        <v>16</v>
      </c>
      <c r="F64">
        <v>77</v>
      </c>
      <c r="G64">
        <v>1967</v>
      </c>
      <c r="H64" s="99">
        <v>2710807</v>
      </c>
      <c r="I64">
        <v>2002</v>
      </c>
      <c r="J64" s="99">
        <v>2907630</v>
      </c>
    </row>
    <row r="65" spans="1:10" x14ac:dyDescent="0.2">
      <c r="A65">
        <v>64</v>
      </c>
      <c r="B65" t="s">
        <v>154</v>
      </c>
      <c r="C65" t="s">
        <v>159</v>
      </c>
      <c r="D65">
        <v>2</v>
      </c>
      <c r="E65">
        <v>23</v>
      </c>
      <c r="F65">
        <v>80</v>
      </c>
      <c r="G65">
        <v>1967</v>
      </c>
      <c r="H65" s="99">
        <v>3516240</v>
      </c>
      <c r="I65">
        <v>2010</v>
      </c>
      <c r="J65" s="99">
        <v>3729392</v>
      </c>
    </row>
    <row r="66" spans="1:10" x14ac:dyDescent="0.2">
      <c r="A66">
        <v>65</v>
      </c>
      <c r="B66" t="s">
        <v>585</v>
      </c>
      <c r="C66" t="s">
        <v>582</v>
      </c>
      <c r="D66">
        <v>2</v>
      </c>
      <c r="E66">
        <v>11</v>
      </c>
      <c r="F66">
        <v>83</v>
      </c>
      <c r="G66">
        <v>1968</v>
      </c>
      <c r="H66" s="99">
        <v>2045294</v>
      </c>
      <c r="I66">
        <v>1990</v>
      </c>
      <c r="J66" s="99">
        <v>2060839</v>
      </c>
    </row>
    <row r="67" spans="1:10" x14ac:dyDescent="0.2">
      <c r="A67">
        <v>66</v>
      </c>
      <c r="B67" t="s">
        <v>157</v>
      </c>
      <c r="C67" t="s">
        <v>161</v>
      </c>
      <c r="D67">
        <v>2</v>
      </c>
      <c r="E67">
        <v>0</v>
      </c>
      <c r="F67">
        <v>84</v>
      </c>
      <c r="G67">
        <v>1968</v>
      </c>
      <c r="H67" s="99">
        <v>2306176</v>
      </c>
      <c r="I67">
        <v>1992</v>
      </c>
      <c r="J67" s="99">
        <v>2248006</v>
      </c>
    </row>
    <row r="68" spans="1:10" x14ac:dyDescent="0.2">
      <c r="A68">
        <v>67</v>
      </c>
      <c r="B68" t="s">
        <v>22</v>
      </c>
      <c r="C68" t="s">
        <v>160</v>
      </c>
      <c r="D68">
        <v>2</v>
      </c>
      <c r="E68">
        <v>3</v>
      </c>
      <c r="F68">
        <v>87</v>
      </c>
      <c r="G68">
        <v>1968</v>
      </c>
      <c r="H68" s="99">
        <v>2838972</v>
      </c>
      <c r="I68">
        <v>1967</v>
      </c>
      <c r="J68" s="99">
        <v>972135</v>
      </c>
    </row>
    <row r="69" spans="1:10" x14ac:dyDescent="0.2">
      <c r="A69">
        <v>68</v>
      </c>
      <c r="B69" t="s">
        <v>587</v>
      </c>
      <c r="C69" t="s">
        <v>160</v>
      </c>
      <c r="D69">
        <v>2</v>
      </c>
      <c r="E69">
        <v>3</v>
      </c>
      <c r="F69">
        <v>88</v>
      </c>
      <c r="G69">
        <v>1968</v>
      </c>
      <c r="H69" s="99">
        <v>4360037</v>
      </c>
      <c r="I69">
        <v>2010</v>
      </c>
      <c r="J69" s="99">
        <v>5266794</v>
      </c>
    </row>
    <row r="70" spans="1:10" x14ac:dyDescent="0.2">
      <c r="A70">
        <v>69</v>
      </c>
      <c r="B70" t="s">
        <v>584</v>
      </c>
      <c r="C70" t="s">
        <v>161</v>
      </c>
      <c r="D70">
        <v>2</v>
      </c>
      <c r="E70">
        <v>24</v>
      </c>
      <c r="F70">
        <v>102</v>
      </c>
      <c r="G70">
        <v>1968</v>
      </c>
      <c r="H70" s="99">
        <v>4526362</v>
      </c>
      <c r="I70">
        <v>2010</v>
      </c>
      <c r="J70" s="99">
        <v>5376148</v>
      </c>
    </row>
    <row r="71" spans="1:10" x14ac:dyDescent="0.2">
      <c r="A71">
        <v>70</v>
      </c>
      <c r="B71" t="s">
        <v>154</v>
      </c>
      <c r="C71" t="s">
        <v>159</v>
      </c>
      <c r="D71">
        <v>2</v>
      </c>
      <c r="E71">
        <v>19</v>
      </c>
      <c r="F71">
        <v>103</v>
      </c>
      <c r="G71">
        <v>1969</v>
      </c>
      <c r="H71" s="99">
        <v>1055170</v>
      </c>
      <c r="I71">
        <v>1972</v>
      </c>
      <c r="J71" s="99">
        <v>1175627</v>
      </c>
    </row>
    <row r="72" spans="1:10" x14ac:dyDescent="0.2">
      <c r="A72">
        <v>71</v>
      </c>
      <c r="B72" t="s">
        <v>154</v>
      </c>
      <c r="C72" t="s">
        <v>159</v>
      </c>
      <c r="D72">
        <v>2</v>
      </c>
      <c r="E72">
        <v>14</v>
      </c>
      <c r="F72">
        <v>103</v>
      </c>
      <c r="G72">
        <v>1969</v>
      </c>
      <c r="H72" s="99">
        <v>1468747</v>
      </c>
      <c r="I72">
        <v>1963</v>
      </c>
      <c r="J72" s="99">
        <v>562979</v>
      </c>
    </row>
    <row r="73" spans="1:10" x14ac:dyDescent="0.2">
      <c r="A73">
        <v>72</v>
      </c>
      <c r="B73" t="s">
        <v>581</v>
      </c>
      <c r="C73" t="s">
        <v>582</v>
      </c>
      <c r="D73">
        <v>2</v>
      </c>
      <c r="E73">
        <v>20</v>
      </c>
      <c r="F73">
        <v>103</v>
      </c>
      <c r="G73">
        <v>1969</v>
      </c>
      <c r="H73" s="99">
        <v>2098287</v>
      </c>
      <c r="I73">
        <v>1990</v>
      </c>
      <c r="J73" s="99">
        <v>2138628</v>
      </c>
    </row>
    <row r="74" spans="1:10" x14ac:dyDescent="0.2">
      <c r="A74">
        <v>73</v>
      </c>
      <c r="B74" t="s">
        <v>585</v>
      </c>
      <c r="C74" t="s">
        <v>582</v>
      </c>
      <c r="D74">
        <v>2</v>
      </c>
      <c r="E74">
        <v>9</v>
      </c>
      <c r="F74">
        <v>103</v>
      </c>
      <c r="G74">
        <v>1970</v>
      </c>
      <c r="H74" s="99">
        <v>1840301</v>
      </c>
      <c r="I74">
        <v>1986</v>
      </c>
      <c r="J74" s="99">
        <v>1912404</v>
      </c>
    </row>
    <row r="75" spans="1:10" x14ac:dyDescent="0.2">
      <c r="A75">
        <v>74</v>
      </c>
      <c r="B75" t="s">
        <v>581</v>
      </c>
      <c r="C75" t="s">
        <v>582</v>
      </c>
      <c r="D75">
        <v>2</v>
      </c>
      <c r="E75">
        <v>11</v>
      </c>
      <c r="F75">
        <v>106</v>
      </c>
      <c r="G75">
        <v>1970</v>
      </c>
      <c r="H75" s="99">
        <v>2814575</v>
      </c>
      <c r="I75">
        <v>2003</v>
      </c>
      <c r="J75" s="99">
        <v>2949844</v>
      </c>
    </row>
    <row r="76" spans="1:10" x14ac:dyDescent="0.2">
      <c r="A76">
        <v>75</v>
      </c>
      <c r="B76" t="s">
        <v>581</v>
      </c>
      <c r="C76" t="s">
        <v>582</v>
      </c>
      <c r="D76">
        <v>2</v>
      </c>
      <c r="E76">
        <v>12</v>
      </c>
      <c r="F76">
        <v>114</v>
      </c>
      <c r="G76">
        <v>1970</v>
      </c>
      <c r="H76" s="99">
        <v>3112438</v>
      </c>
      <c r="I76">
        <v>2006</v>
      </c>
      <c r="J76" s="99">
        <v>3278722</v>
      </c>
    </row>
    <row r="77" spans="1:10" x14ac:dyDescent="0.2">
      <c r="A77">
        <v>76</v>
      </c>
      <c r="B77" t="s">
        <v>46</v>
      </c>
      <c r="C77" t="s">
        <v>160</v>
      </c>
      <c r="D77">
        <v>2</v>
      </c>
      <c r="E77">
        <v>17</v>
      </c>
      <c r="F77">
        <v>116</v>
      </c>
      <c r="G77">
        <v>1970</v>
      </c>
      <c r="H77" s="99">
        <v>3653550</v>
      </c>
      <c r="I77">
        <v>2010</v>
      </c>
      <c r="J77" s="99">
        <v>3949874</v>
      </c>
    </row>
    <row r="78" spans="1:10" x14ac:dyDescent="0.2">
      <c r="A78">
        <v>77</v>
      </c>
      <c r="B78" t="s">
        <v>46</v>
      </c>
      <c r="C78" t="s">
        <v>160</v>
      </c>
      <c r="D78">
        <v>2</v>
      </c>
      <c r="E78">
        <v>3</v>
      </c>
      <c r="F78">
        <v>119</v>
      </c>
      <c r="G78">
        <v>1970</v>
      </c>
      <c r="H78" s="99">
        <v>4106273</v>
      </c>
      <c r="I78">
        <v>2010</v>
      </c>
      <c r="J78" s="99">
        <v>4489645</v>
      </c>
    </row>
    <row r="79" spans="1:10" x14ac:dyDescent="0.2">
      <c r="A79">
        <v>78</v>
      </c>
      <c r="B79" t="s">
        <v>586</v>
      </c>
      <c r="C79" t="s">
        <v>582</v>
      </c>
      <c r="D79">
        <v>2</v>
      </c>
      <c r="E79">
        <v>7</v>
      </c>
      <c r="F79">
        <v>123</v>
      </c>
      <c r="G79">
        <v>1970</v>
      </c>
      <c r="H79" s="99">
        <v>4289360</v>
      </c>
      <c r="I79">
        <v>2010</v>
      </c>
      <c r="J79" s="99">
        <v>4747360</v>
      </c>
    </row>
    <row r="80" spans="1:10" x14ac:dyDescent="0.2">
      <c r="A80">
        <v>79</v>
      </c>
      <c r="B80" t="s">
        <v>581</v>
      </c>
      <c r="C80" t="s">
        <v>582</v>
      </c>
      <c r="D80">
        <v>2</v>
      </c>
      <c r="E80">
        <v>23</v>
      </c>
      <c r="F80">
        <v>126</v>
      </c>
      <c r="G80">
        <v>1970</v>
      </c>
      <c r="H80" s="99">
        <v>4689624</v>
      </c>
      <c r="I80">
        <v>1967</v>
      </c>
      <c r="J80" s="99">
        <v>983794</v>
      </c>
    </row>
    <row r="81" spans="1:10" x14ac:dyDescent="0.2">
      <c r="A81">
        <v>80</v>
      </c>
      <c r="B81" t="s">
        <v>581</v>
      </c>
      <c r="C81" t="s">
        <v>582</v>
      </c>
      <c r="D81">
        <v>2</v>
      </c>
      <c r="E81">
        <v>16</v>
      </c>
      <c r="F81">
        <v>128</v>
      </c>
      <c r="G81">
        <v>1971</v>
      </c>
      <c r="H81" s="99">
        <v>1633420</v>
      </c>
      <c r="I81">
        <v>1981</v>
      </c>
      <c r="J81" s="99">
        <v>1599940</v>
      </c>
    </row>
    <row r="82" spans="1:10" x14ac:dyDescent="0.2">
      <c r="A82">
        <v>81</v>
      </c>
      <c r="B82" t="s">
        <v>583</v>
      </c>
      <c r="C82" t="s">
        <v>161</v>
      </c>
      <c r="D82">
        <v>2</v>
      </c>
      <c r="E82">
        <v>0</v>
      </c>
      <c r="F82">
        <v>131</v>
      </c>
      <c r="G82">
        <v>1971</v>
      </c>
      <c r="H82" s="99">
        <v>2222609</v>
      </c>
      <c r="I82">
        <v>1992</v>
      </c>
      <c r="J82" s="99">
        <v>2233554</v>
      </c>
    </row>
    <row r="83" spans="1:10" x14ac:dyDescent="0.2">
      <c r="A83">
        <v>82</v>
      </c>
      <c r="B83" t="s">
        <v>51</v>
      </c>
      <c r="C83" t="s">
        <v>159</v>
      </c>
      <c r="D83">
        <v>2</v>
      </c>
      <c r="E83">
        <v>22</v>
      </c>
      <c r="F83">
        <v>132</v>
      </c>
      <c r="G83">
        <v>1971</v>
      </c>
      <c r="H83" s="99">
        <v>2371202</v>
      </c>
      <c r="I83">
        <v>1994</v>
      </c>
      <c r="J83" s="99">
        <v>2394195</v>
      </c>
    </row>
    <row r="84" spans="1:10" x14ac:dyDescent="0.2">
      <c r="A84">
        <v>83</v>
      </c>
      <c r="B84" t="s">
        <v>585</v>
      </c>
      <c r="C84" t="s">
        <v>582</v>
      </c>
      <c r="D84">
        <v>2</v>
      </c>
      <c r="E84">
        <v>9</v>
      </c>
      <c r="F84">
        <v>142</v>
      </c>
      <c r="G84">
        <v>1971</v>
      </c>
      <c r="H84" s="99">
        <v>3129944</v>
      </c>
      <c r="I84">
        <v>2006</v>
      </c>
      <c r="J84" s="99">
        <v>3302693</v>
      </c>
    </row>
    <row r="85" spans="1:10" x14ac:dyDescent="0.2">
      <c r="A85">
        <v>84</v>
      </c>
      <c r="B85" t="s">
        <v>584</v>
      </c>
      <c r="C85" t="s">
        <v>161</v>
      </c>
      <c r="D85">
        <v>3</v>
      </c>
      <c r="E85">
        <v>6</v>
      </c>
      <c r="F85">
        <v>40</v>
      </c>
      <c r="G85">
        <v>1971</v>
      </c>
      <c r="H85" s="99">
        <v>3160132</v>
      </c>
      <c r="I85">
        <v>2007</v>
      </c>
      <c r="J85" s="99">
        <v>3440670</v>
      </c>
    </row>
    <row r="86" spans="1:10" x14ac:dyDescent="0.2">
      <c r="A86">
        <v>85</v>
      </c>
      <c r="B86" t="s">
        <v>157</v>
      </c>
      <c r="C86" t="s">
        <v>161</v>
      </c>
      <c r="D86">
        <v>3</v>
      </c>
      <c r="E86">
        <v>0</v>
      </c>
      <c r="F86">
        <v>40</v>
      </c>
      <c r="G86">
        <v>1971</v>
      </c>
      <c r="H86" s="99">
        <v>3555311</v>
      </c>
      <c r="I86">
        <v>2010</v>
      </c>
      <c r="J86" s="99">
        <v>3756647</v>
      </c>
    </row>
    <row r="87" spans="1:10" x14ac:dyDescent="0.2">
      <c r="A87">
        <v>86</v>
      </c>
      <c r="B87" t="s">
        <v>584</v>
      </c>
      <c r="C87" t="s">
        <v>161</v>
      </c>
      <c r="D87">
        <v>3</v>
      </c>
      <c r="E87">
        <v>2</v>
      </c>
      <c r="F87">
        <v>40</v>
      </c>
      <c r="G87">
        <v>1972</v>
      </c>
      <c r="H87" s="99">
        <v>1055600</v>
      </c>
      <c r="I87">
        <v>1972</v>
      </c>
      <c r="J87" s="99">
        <v>1186015</v>
      </c>
    </row>
    <row r="88" spans="1:10" x14ac:dyDescent="0.2">
      <c r="A88">
        <v>87</v>
      </c>
      <c r="B88" t="s">
        <v>584</v>
      </c>
      <c r="C88" t="s">
        <v>161</v>
      </c>
      <c r="D88">
        <v>3</v>
      </c>
      <c r="E88">
        <v>24</v>
      </c>
      <c r="F88">
        <v>42</v>
      </c>
      <c r="G88">
        <v>1972</v>
      </c>
      <c r="H88" s="99">
        <v>1451601</v>
      </c>
      <c r="I88">
        <v>1977</v>
      </c>
      <c r="J88" s="99">
        <v>1402403</v>
      </c>
    </row>
    <row r="89" spans="1:10" x14ac:dyDescent="0.2">
      <c r="A89">
        <v>88</v>
      </c>
      <c r="B89" t="s">
        <v>583</v>
      </c>
      <c r="C89" t="s">
        <v>161</v>
      </c>
      <c r="D89">
        <v>3</v>
      </c>
      <c r="E89">
        <v>19</v>
      </c>
      <c r="F89">
        <v>44</v>
      </c>
      <c r="G89">
        <v>1973</v>
      </c>
      <c r="H89" s="99">
        <v>2842120</v>
      </c>
      <c r="I89">
        <v>2004</v>
      </c>
      <c r="J89" s="99">
        <v>3026652</v>
      </c>
    </row>
    <row r="90" spans="1:10" x14ac:dyDescent="0.2">
      <c r="A90">
        <v>89</v>
      </c>
      <c r="B90" t="s">
        <v>585</v>
      </c>
      <c r="C90" t="s">
        <v>582</v>
      </c>
      <c r="D90">
        <v>3</v>
      </c>
      <c r="E90">
        <v>11</v>
      </c>
      <c r="F90">
        <v>46</v>
      </c>
      <c r="G90">
        <v>1973</v>
      </c>
      <c r="H90" s="99">
        <v>4214243</v>
      </c>
      <c r="I90">
        <v>1954</v>
      </c>
      <c r="J90" s="99">
        <v>4214243</v>
      </c>
    </row>
    <row r="91" spans="1:10" x14ac:dyDescent="0.2">
      <c r="A91">
        <v>90</v>
      </c>
      <c r="B91" t="s">
        <v>587</v>
      </c>
      <c r="C91" t="s">
        <v>160</v>
      </c>
      <c r="D91">
        <v>3</v>
      </c>
      <c r="E91">
        <v>24</v>
      </c>
      <c r="F91">
        <v>48</v>
      </c>
      <c r="G91">
        <v>1973</v>
      </c>
      <c r="H91" s="99">
        <v>4776204</v>
      </c>
      <c r="I91">
        <v>2010</v>
      </c>
      <c r="J91" s="99">
        <v>6519412</v>
      </c>
    </row>
    <row r="92" spans="1:10" x14ac:dyDescent="0.2">
      <c r="A92">
        <v>91</v>
      </c>
      <c r="B92" t="s">
        <v>46</v>
      </c>
      <c r="C92" t="s">
        <v>160</v>
      </c>
      <c r="D92">
        <v>3</v>
      </c>
      <c r="E92">
        <v>18</v>
      </c>
      <c r="F92">
        <v>49</v>
      </c>
      <c r="G92">
        <v>1974</v>
      </c>
      <c r="H92" s="99">
        <v>1799744</v>
      </c>
      <c r="I92">
        <v>1957</v>
      </c>
      <c r="J92" s="99">
        <v>1692349</v>
      </c>
    </row>
    <row r="93" spans="1:10" x14ac:dyDescent="0.2">
      <c r="A93">
        <v>92</v>
      </c>
      <c r="B93" t="s">
        <v>154</v>
      </c>
      <c r="C93" t="s">
        <v>159</v>
      </c>
      <c r="D93">
        <v>3</v>
      </c>
      <c r="E93">
        <v>10</v>
      </c>
      <c r="F93">
        <v>51</v>
      </c>
      <c r="G93">
        <v>1974</v>
      </c>
      <c r="H93" s="99">
        <v>1845298</v>
      </c>
      <c r="I93">
        <v>1986</v>
      </c>
      <c r="J93" s="99">
        <v>1922335</v>
      </c>
    </row>
    <row r="94" spans="1:10" x14ac:dyDescent="0.2">
      <c r="A94">
        <v>93</v>
      </c>
      <c r="B94" t="s">
        <v>51</v>
      </c>
      <c r="C94" t="s">
        <v>159</v>
      </c>
      <c r="D94">
        <v>3</v>
      </c>
      <c r="E94">
        <v>6</v>
      </c>
      <c r="F94">
        <v>52</v>
      </c>
      <c r="G94">
        <v>1974</v>
      </c>
      <c r="H94" s="99">
        <v>2880351</v>
      </c>
      <c r="I94">
        <v>2005</v>
      </c>
      <c r="J94" s="99">
        <v>3160345</v>
      </c>
    </row>
    <row r="95" spans="1:10" x14ac:dyDescent="0.2">
      <c r="A95">
        <v>94</v>
      </c>
      <c r="B95" t="s">
        <v>22</v>
      </c>
      <c r="C95" t="s">
        <v>160</v>
      </c>
      <c r="D95">
        <v>3</v>
      </c>
      <c r="E95">
        <v>5</v>
      </c>
      <c r="F95">
        <v>57</v>
      </c>
      <c r="G95">
        <v>1975</v>
      </c>
      <c r="H95" s="99">
        <v>1102050</v>
      </c>
      <c r="I95">
        <v>1973</v>
      </c>
      <c r="J95" s="99">
        <v>1189431</v>
      </c>
    </row>
    <row r="96" spans="1:10" x14ac:dyDescent="0.2">
      <c r="A96">
        <v>95</v>
      </c>
      <c r="B96" t="s">
        <v>157</v>
      </c>
      <c r="C96" t="s">
        <v>161</v>
      </c>
      <c r="D96">
        <v>3</v>
      </c>
      <c r="E96">
        <v>9</v>
      </c>
      <c r="F96">
        <v>65</v>
      </c>
      <c r="G96">
        <v>1975</v>
      </c>
      <c r="H96" s="99">
        <v>1269969</v>
      </c>
      <c r="I96">
        <v>1975</v>
      </c>
      <c r="J96" s="99">
        <v>1261156</v>
      </c>
    </row>
    <row r="97" spans="1:10" x14ac:dyDescent="0.2">
      <c r="A97">
        <v>96</v>
      </c>
      <c r="B97" t="s">
        <v>157</v>
      </c>
      <c r="C97" t="s">
        <v>161</v>
      </c>
      <c r="D97">
        <v>3</v>
      </c>
      <c r="E97">
        <v>0</v>
      </c>
      <c r="F97">
        <v>86</v>
      </c>
      <c r="G97">
        <v>1975</v>
      </c>
      <c r="H97" s="99">
        <v>2599237</v>
      </c>
      <c r="I97">
        <v>2001</v>
      </c>
      <c r="J97" s="99">
        <v>2771826</v>
      </c>
    </row>
    <row r="98" spans="1:10" x14ac:dyDescent="0.2">
      <c r="A98">
        <v>97</v>
      </c>
      <c r="B98" t="s">
        <v>583</v>
      </c>
      <c r="C98" t="s">
        <v>161</v>
      </c>
      <c r="D98">
        <v>3</v>
      </c>
      <c r="E98">
        <v>23</v>
      </c>
      <c r="F98">
        <v>87</v>
      </c>
      <c r="G98">
        <v>1975</v>
      </c>
      <c r="H98" s="99">
        <v>4351486</v>
      </c>
      <c r="I98">
        <v>2010</v>
      </c>
      <c r="J98" s="99">
        <v>5240220</v>
      </c>
    </row>
    <row r="99" spans="1:10" x14ac:dyDescent="0.2">
      <c r="A99">
        <v>98</v>
      </c>
      <c r="B99" t="s">
        <v>587</v>
      </c>
      <c r="C99" t="s">
        <v>160</v>
      </c>
      <c r="D99">
        <v>3</v>
      </c>
      <c r="E99">
        <v>12</v>
      </c>
      <c r="F99">
        <v>94</v>
      </c>
      <c r="G99">
        <v>1976</v>
      </c>
      <c r="H99" s="99">
        <v>1773671</v>
      </c>
      <c r="I99">
        <v>1984</v>
      </c>
      <c r="J99" s="99">
        <v>1764114</v>
      </c>
    </row>
    <row r="100" spans="1:10" x14ac:dyDescent="0.2">
      <c r="A100">
        <v>99</v>
      </c>
      <c r="B100" t="s">
        <v>583</v>
      </c>
      <c r="C100" t="s">
        <v>161</v>
      </c>
      <c r="D100">
        <v>3</v>
      </c>
      <c r="E100">
        <v>6</v>
      </c>
      <c r="F100">
        <v>95</v>
      </c>
      <c r="G100">
        <v>1976</v>
      </c>
      <c r="H100" s="99">
        <v>3786540</v>
      </c>
      <c r="I100">
        <v>2010</v>
      </c>
      <c r="J100" s="99">
        <v>4083999</v>
      </c>
    </row>
    <row r="101" spans="1:10" x14ac:dyDescent="0.2">
      <c r="A101">
        <v>100</v>
      </c>
      <c r="B101" t="s">
        <v>157</v>
      </c>
      <c r="C101" t="s">
        <v>161</v>
      </c>
      <c r="D101">
        <v>3</v>
      </c>
      <c r="E101">
        <v>16</v>
      </c>
      <c r="F101">
        <v>98</v>
      </c>
      <c r="G101">
        <v>1977</v>
      </c>
      <c r="H101" s="99">
        <v>1953601</v>
      </c>
      <c r="I101">
        <v>1987</v>
      </c>
      <c r="J101" s="99">
        <v>1988965</v>
      </c>
    </row>
    <row r="102" spans="1:10" x14ac:dyDescent="0.2">
      <c r="A102">
        <v>101</v>
      </c>
      <c r="B102" t="s">
        <v>155</v>
      </c>
      <c r="C102" t="s">
        <v>159</v>
      </c>
      <c r="D102">
        <v>3</v>
      </c>
      <c r="E102">
        <v>13</v>
      </c>
      <c r="F102">
        <v>107</v>
      </c>
      <c r="G102">
        <v>1977</v>
      </c>
      <c r="H102" s="99">
        <v>2441636</v>
      </c>
      <c r="I102">
        <v>1997</v>
      </c>
      <c r="J102" s="99">
        <v>2464801</v>
      </c>
    </row>
    <row r="103" spans="1:10" x14ac:dyDescent="0.2">
      <c r="A103">
        <v>102</v>
      </c>
      <c r="B103" t="s">
        <v>587</v>
      </c>
      <c r="C103" t="s">
        <v>160</v>
      </c>
      <c r="D103">
        <v>3</v>
      </c>
      <c r="E103">
        <v>4</v>
      </c>
      <c r="F103">
        <v>108</v>
      </c>
      <c r="G103">
        <v>1977</v>
      </c>
      <c r="H103" s="99">
        <v>2695798</v>
      </c>
      <c r="I103">
        <v>2002</v>
      </c>
      <c r="J103" s="99">
        <v>2879257</v>
      </c>
    </row>
    <row r="104" spans="1:10" x14ac:dyDescent="0.2">
      <c r="A104">
        <v>103</v>
      </c>
      <c r="B104" t="s">
        <v>51</v>
      </c>
      <c r="C104" t="s">
        <v>159</v>
      </c>
      <c r="D104">
        <v>3</v>
      </c>
      <c r="E104">
        <v>13</v>
      </c>
      <c r="F104">
        <v>111</v>
      </c>
      <c r="G104">
        <v>1977</v>
      </c>
      <c r="H104" s="99">
        <v>4562432</v>
      </c>
      <c r="I104">
        <v>2010</v>
      </c>
      <c r="J104" s="99">
        <v>5471775</v>
      </c>
    </row>
    <row r="105" spans="1:10" x14ac:dyDescent="0.2">
      <c r="A105">
        <v>104</v>
      </c>
      <c r="B105" t="s">
        <v>586</v>
      </c>
      <c r="C105" t="s">
        <v>582</v>
      </c>
      <c r="D105">
        <v>3</v>
      </c>
      <c r="E105">
        <v>7</v>
      </c>
      <c r="F105">
        <v>116</v>
      </c>
      <c r="G105">
        <v>1977</v>
      </c>
      <c r="H105" s="99">
        <v>5220333</v>
      </c>
      <c r="I105">
        <v>2010</v>
      </c>
      <c r="J105" s="99">
        <v>7676480</v>
      </c>
    </row>
    <row r="106" spans="1:10" x14ac:dyDescent="0.2">
      <c r="A106">
        <v>105</v>
      </c>
      <c r="B106" t="s">
        <v>51</v>
      </c>
      <c r="C106" t="s">
        <v>159</v>
      </c>
      <c r="D106">
        <v>3</v>
      </c>
      <c r="E106">
        <v>17</v>
      </c>
      <c r="F106">
        <v>117</v>
      </c>
      <c r="G106">
        <v>1978</v>
      </c>
      <c r="H106" s="99">
        <v>1152126</v>
      </c>
      <c r="I106">
        <v>1973</v>
      </c>
      <c r="J106" s="99">
        <v>1196112</v>
      </c>
    </row>
    <row r="107" spans="1:10" x14ac:dyDescent="0.2">
      <c r="A107">
        <v>106</v>
      </c>
      <c r="B107" t="s">
        <v>584</v>
      </c>
      <c r="C107" t="s">
        <v>161</v>
      </c>
      <c r="D107">
        <v>3</v>
      </c>
      <c r="E107">
        <v>21</v>
      </c>
      <c r="F107">
        <v>123</v>
      </c>
      <c r="G107">
        <v>1978</v>
      </c>
      <c r="H107" s="99">
        <v>2119059</v>
      </c>
      <c r="I107">
        <v>1990</v>
      </c>
      <c r="J107" s="99">
        <v>2158754</v>
      </c>
    </row>
    <row r="108" spans="1:10" x14ac:dyDescent="0.2">
      <c r="A108">
        <v>107</v>
      </c>
      <c r="B108" t="s">
        <v>155</v>
      </c>
      <c r="C108" t="s">
        <v>159</v>
      </c>
      <c r="D108">
        <v>3</v>
      </c>
      <c r="E108">
        <v>0</v>
      </c>
      <c r="F108">
        <v>128</v>
      </c>
      <c r="G108">
        <v>1978</v>
      </c>
      <c r="H108" s="99">
        <v>2434941</v>
      </c>
      <c r="I108">
        <v>1996</v>
      </c>
      <c r="J108" s="99">
        <v>2434539</v>
      </c>
    </row>
    <row r="109" spans="1:10" x14ac:dyDescent="0.2">
      <c r="A109">
        <v>108</v>
      </c>
      <c r="B109" t="s">
        <v>581</v>
      </c>
      <c r="C109" t="s">
        <v>582</v>
      </c>
      <c r="D109">
        <v>3</v>
      </c>
      <c r="E109">
        <v>14</v>
      </c>
      <c r="F109">
        <v>129</v>
      </c>
      <c r="G109">
        <v>1978</v>
      </c>
      <c r="H109" s="99">
        <v>2465696</v>
      </c>
      <c r="I109">
        <v>1999</v>
      </c>
      <c r="J109" s="99">
        <v>2545973</v>
      </c>
    </row>
    <row r="110" spans="1:10" x14ac:dyDescent="0.2">
      <c r="A110">
        <v>109</v>
      </c>
      <c r="B110" t="s">
        <v>155</v>
      </c>
      <c r="C110" t="s">
        <v>159</v>
      </c>
      <c r="D110">
        <v>3</v>
      </c>
      <c r="E110">
        <v>18</v>
      </c>
      <c r="F110">
        <v>130</v>
      </c>
      <c r="G110">
        <v>1978</v>
      </c>
      <c r="H110" s="99">
        <v>2634758</v>
      </c>
      <c r="I110">
        <v>2001</v>
      </c>
      <c r="J110" s="99">
        <v>2818494</v>
      </c>
    </row>
    <row r="111" spans="1:10" x14ac:dyDescent="0.2">
      <c r="A111">
        <v>110</v>
      </c>
      <c r="B111" t="s">
        <v>587</v>
      </c>
      <c r="C111" t="s">
        <v>160</v>
      </c>
      <c r="D111">
        <v>3</v>
      </c>
      <c r="E111">
        <v>20</v>
      </c>
      <c r="F111">
        <v>140</v>
      </c>
      <c r="G111">
        <v>1978</v>
      </c>
      <c r="H111" s="99">
        <v>2894226</v>
      </c>
      <c r="I111">
        <v>2005</v>
      </c>
      <c r="J111" s="99">
        <v>3192786</v>
      </c>
    </row>
    <row r="112" spans="1:10" x14ac:dyDescent="0.2">
      <c r="A112">
        <v>111</v>
      </c>
      <c r="B112" t="s">
        <v>586</v>
      </c>
      <c r="C112" t="s">
        <v>582</v>
      </c>
      <c r="D112">
        <v>3</v>
      </c>
      <c r="E112">
        <v>17</v>
      </c>
      <c r="F112">
        <v>147</v>
      </c>
      <c r="G112">
        <v>1979</v>
      </c>
      <c r="H112" s="99">
        <v>1170417</v>
      </c>
      <c r="I112">
        <v>1973</v>
      </c>
      <c r="J112" s="99">
        <v>1204391</v>
      </c>
    </row>
    <row r="113" spans="1:10" x14ac:dyDescent="0.2">
      <c r="A113">
        <v>112</v>
      </c>
      <c r="B113" t="s">
        <v>46</v>
      </c>
      <c r="C113" t="s">
        <v>160</v>
      </c>
      <c r="D113">
        <v>4</v>
      </c>
      <c r="E113">
        <v>23</v>
      </c>
      <c r="F113">
        <v>40</v>
      </c>
      <c r="G113">
        <v>1979</v>
      </c>
      <c r="H113" s="99">
        <v>1181562</v>
      </c>
      <c r="I113">
        <v>1973</v>
      </c>
      <c r="J113" s="99">
        <v>1213074</v>
      </c>
    </row>
    <row r="114" spans="1:10" x14ac:dyDescent="0.2">
      <c r="A114">
        <v>113</v>
      </c>
      <c r="B114" t="s">
        <v>22</v>
      </c>
      <c r="C114" t="s">
        <v>160</v>
      </c>
      <c r="D114">
        <v>4</v>
      </c>
      <c r="E114">
        <v>4</v>
      </c>
      <c r="F114">
        <v>40</v>
      </c>
      <c r="G114">
        <v>1979</v>
      </c>
      <c r="H114" s="99">
        <v>1205588</v>
      </c>
      <c r="I114">
        <v>1974</v>
      </c>
      <c r="J114" s="99">
        <v>1243710</v>
      </c>
    </row>
    <row r="115" spans="1:10" x14ac:dyDescent="0.2">
      <c r="A115">
        <v>114</v>
      </c>
      <c r="B115" t="s">
        <v>581</v>
      </c>
      <c r="C115" t="s">
        <v>582</v>
      </c>
      <c r="D115">
        <v>4</v>
      </c>
      <c r="E115">
        <v>11</v>
      </c>
      <c r="F115">
        <v>41</v>
      </c>
      <c r="G115">
        <v>1979</v>
      </c>
      <c r="H115" s="99">
        <v>2000923</v>
      </c>
      <c r="I115">
        <v>1988</v>
      </c>
      <c r="J115" s="99">
        <v>2021168</v>
      </c>
    </row>
    <row r="116" spans="1:10" x14ac:dyDescent="0.2">
      <c r="A116">
        <v>115</v>
      </c>
      <c r="B116" t="s">
        <v>154</v>
      </c>
      <c r="C116" t="s">
        <v>159</v>
      </c>
      <c r="D116">
        <v>4</v>
      </c>
      <c r="E116">
        <v>20</v>
      </c>
      <c r="F116">
        <v>41</v>
      </c>
      <c r="G116">
        <v>1979</v>
      </c>
      <c r="H116" s="99">
        <v>3079604</v>
      </c>
      <c r="I116">
        <v>2005</v>
      </c>
      <c r="J116" s="99">
        <v>3248102</v>
      </c>
    </row>
    <row r="117" spans="1:10" x14ac:dyDescent="0.2">
      <c r="A117">
        <v>116</v>
      </c>
      <c r="B117" t="s">
        <v>585</v>
      </c>
      <c r="C117" t="s">
        <v>582</v>
      </c>
      <c r="D117">
        <v>4</v>
      </c>
      <c r="E117">
        <v>14</v>
      </c>
      <c r="F117">
        <v>42</v>
      </c>
      <c r="G117">
        <v>1979</v>
      </c>
      <c r="H117" s="99">
        <v>3826994</v>
      </c>
      <c r="I117">
        <v>2010</v>
      </c>
      <c r="J117" s="99">
        <v>4193064</v>
      </c>
    </row>
    <row r="118" spans="1:10" x14ac:dyDescent="0.2">
      <c r="A118">
        <v>117</v>
      </c>
      <c r="B118" t="s">
        <v>583</v>
      </c>
      <c r="C118" t="s">
        <v>161</v>
      </c>
      <c r="D118">
        <v>4</v>
      </c>
      <c r="E118">
        <v>18</v>
      </c>
      <c r="F118">
        <v>44</v>
      </c>
      <c r="G118">
        <v>1979</v>
      </c>
      <c r="H118" s="99">
        <v>4552039</v>
      </c>
      <c r="I118">
        <v>2010</v>
      </c>
      <c r="J118" s="99">
        <v>5390909</v>
      </c>
    </row>
    <row r="119" spans="1:10" x14ac:dyDescent="0.2">
      <c r="A119">
        <v>118</v>
      </c>
      <c r="B119" t="s">
        <v>586</v>
      </c>
      <c r="C119" t="s">
        <v>582</v>
      </c>
      <c r="D119">
        <v>4</v>
      </c>
      <c r="E119">
        <v>4</v>
      </c>
      <c r="F119">
        <v>47</v>
      </c>
      <c r="G119">
        <v>1980</v>
      </c>
      <c r="H119" s="99">
        <v>1733156</v>
      </c>
      <c r="I119">
        <v>1983</v>
      </c>
      <c r="J119" s="99">
        <v>1702392</v>
      </c>
    </row>
    <row r="120" spans="1:10" x14ac:dyDescent="0.2">
      <c r="A120">
        <v>119</v>
      </c>
      <c r="B120" t="s">
        <v>586</v>
      </c>
      <c r="C120" t="s">
        <v>582</v>
      </c>
      <c r="D120">
        <v>4</v>
      </c>
      <c r="E120">
        <v>8</v>
      </c>
      <c r="F120">
        <v>50</v>
      </c>
      <c r="G120">
        <v>1980</v>
      </c>
      <c r="H120" s="99">
        <v>2145796</v>
      </c>
      <c r="I120">
        <v>1991</v>
      </c>
      <c r="J120" s="99">
        <v>2164317</v>
      </c>
    </row>
    <row r="121" spans="1:10" x14ac:dyDescent="0.2">
      <c r="A121">
        <v>120</v>
      </c>
      <c r="B121" t="s">
        <v>587</v>
      </c>
      <c r="C121" t="s">
        <v>160</v>
      </c>
      <c r="D121">
        <v>4</v>
      </c>
      <c r="E121">
        <v>22</v>
      </c>
      <c r="F121">
        <v>50</v>
      </c>
      <c r="G121">
        <v>1980</v>
      </c>
      <c r="H121" s="99">
        <v>2274757</v>
      </c>
      <c r="I121">
        <v>1992</v>
      </c>
      <c r="J121" s="99">
        <v>2246116</v>
      </c>
    </row>
    <row r="122" spans="1:10" x14ac:dyDescent="0.2">
      <c r="A122">
        <v>121</v>
      </c>
      <c r="B122" t="s">
        <v>155</v>
      </c>
      <c r="C122" t="s">
        <v>159</v>
      </c>
      <c r="D122">
        <v>4</v>
      </c>
      <c r="E122">
        <v>18</v>
      </c>
      <c r="F122">
        <v>50</v>
      </c>
      <c r="G122">
        <v>1980</v>
      </c>
      <c r="H122" s="99">
        <v>2374377</v>
      </c>
      <c r="I122">
        <v>1995</v>
      </c>
      <c r="J122" s="99">
        <v>2417249</v>
      </c>
    </row>
    <row r="123" spans="1:10" x14ac:dyDescent="0.2">
      <c r="A123">
        <v>122</v>
      </c>
      <c r="B123" t="s">
        <v>51</v>
      </c>
      <c r="C123" t="s">
        <v>159</v>
      </c>
      <c r="D123">
        <v>4</v>
      </c>
      <c r="E123">
        <v>12</v>
      </c>
      <c r="F123">
        <v>58</v>
      </c>
      <c r="G123">
        <v>1981</v>
      </c>
      <c r="H123" s="99">
        <v>1648549</v>
      </c>
      <c r="I123">
        <v>1981</v>
      </c>
      <c r="J123" s="99">
        <v>1628808</v>
      </c>
    </row>
    <row r="124" spans="1:10" x14ac:dyDescent="0.2">
      <c r="A124">
        <v>123</v>
      </c>
      <c r="B124" t="s">
        <v>154</v>
      </c>
      <c r="C124" t="s">
        <v>159</v>
      </c>
      <c r="D124">
        <v>4</v>
      </c>
      <c r="E124">
        <v>24</v>
      </c>
      <c r="F124">
        <v>65</v>
      </c>
      <c r="G124">
        <v>1981</v>
      </c>
      <c r="H124" s="99">
        <v>1773227</v>
      </c>
      <c r="I124">
        <v>1984</v>
      </c>
      <c r="J124" s="99">
        <v>1759416</v>
      </c>
    </row>
    <row r="125" spans="1:10" x14ac:dyDescent="0.2">
      <c r="A125">
        <v>124</v>
      </c>
      <c r="B125" t="s">
        <v>46</v>
      </c>
      <c r="C125" t="s">
        <v>160</v>
      </c>
      <c r="D125">
        <v>4</v>
      </c>
      <c r="E125">
        <v>24</v>
      </c>
      <c r="F125">
        <v>67</v>
      </c>
      <c r="G125">
        <v>1981</v>
      </c>
      <c r="H125" s="99">
        <v>2549198</v>
      </c>
      <c r="I125">
        <v>2000</v>
      </c>
      <c r="J125" s="99">
        <v>2704451</v>
      </c>
    </row>
    <row r="126" spans="1:10" x14ac:dyDescent="0.2">
      <c r="A126">
        <v>125</v>
      </c>
      <c r="B126" t="s">
        <v>585</v>
      </c>
      <c r="C126" t="s">
        <v>582</v>
      </c>
      <c r="D126">
        <v>4</v>
      </c>
      <c r="E126">
        <v>16</v>
      </c>
      <c r="F126">
        <v>68</v>
      </c>
      <c r="G126">
        <v>1982</v>
      </c>
      <c r="H126" s="99">
        <v>2258297</v>
      </c>
      <c r="I126">
        <v>1964</v>
      </c>
      <c r="J126" s="99">
        <v>665662</v>
      </c>
    </row>
    <row r="127" spans="1:10" x14ac:dyDescent="0.2">
      <c r="A127">
        <v>126</v>
      </c>
      <c r="B127" t="s">
        <v>155</v>
      </c>
      <c r="C127" t="s">
        <v>159</v>
      </c>
      <c r="D127">
        <v>4</v>
      </c>
      <c r="E127">
        <v>12</v>
      </c>
      <c r="F127">
        <v>82</v>
      </c>
      <c r="G127">
        <v>1983</v>
      </c>
      <c r="H127" s="99">
        <v>1414910</v>
      </c>
      <c r="I127">
        <v>1977</v>
      </c>
      <c r="J127" s="99">
        <v>1385273</v>
      </c>
    </row>
    <row r="128" spans="1:10" x14ac:dyDescent="0.2">
      <c r="A128">
        <v>127</v>
      </c>
      <c r="B128" t="s">
        <v>155</v>
      </c>
      <c r="C128" t="s">
        <v>159</v>
      </c>
      <c r="D128">
        <v>4</v>
      </c>
      <c r="E128">
        <v>12</v>
      </c>
      <c r="F128">
        <v>82</v>
      </c>
      <c r="G128">
        <v>1983</v>
      </c>
      <c r="H128" s="99">
        <v>1652449</v>
      </c>
      <c r="I128">
        <v>1981</v>
      </c>
      <c r="J128" s="99">
        <v>1641442</v>
      </c>
    </row>
    <row r="129" spans="1:10" x14ac:dyDescent="0.2">
      <c r="A129">
        <v>128</v>
      </c>
      <c r="B129" t="s">
        <v>22</v>
      </c>
      <c r="C129" t="s">
        <v>160</v>
      </c>
      <c r="D129">
        <v>4</v>
      </c>
      <c r="E129">
        <v>10</v>
      </c>
      <c r="F129">
        <v>91</v>
      </c>
      <c r="G129">
        <v>1984</v>
      </c>
      <c r="H129" s="99">
        <v>1959715</v>
      </c>
      <c r="I129">
        <v>1987</v>
      </c>
      <c r="J129" s="99">
        <v>1991217</v>
      </c>
    </row>
    <row r="130" spans="1:10" x14ac:dyDescent="0.2">
      <c r="A130">
        <v>129</v>
      </c>
      <c r="B130" t="s">
        <v>22</v>
      </c>
      <c r="C130" t="s">
        <v>160</v>
      </c>
      <c r="D130">
        <v>4</v>
      </c>
      <c r="E130">
        <v>3</v>
      </c>
      <c r="F130">
        <v>91</v>
      </c>
      <c r="G130">
        <v>1984</v>
      </c>
      <c r="H130" s="99">
        <v>2043166</v>
      </c>
      <c r="I130">
        <v>1990</v>
      </c>
      <c r="J130" s="99">
        <v>2058710</v>
      </c>
    </row>
    <row r="131" spans="1:10" x14ac:dyDescent="0.2">
      <c r="A131">
        <v>130</v>
      </c>
      <c r="B131" t="s">
        <v>22</v>
      </c>
      <c r="C131" t="s">
        <v>160</v>
      </c>
      <c r="D131">
        <v>4</v>
      </c>
      <c r="E131">
        <v>7</v>
      </c>
      <c r="F131">
        <v>94</v>
      </c>
      <c r="G131">
        <v>1984</v>
      </c>
      <c r="H131" s="99">
        <v>2683534</v>
      </c>
      <c r="I131">
        <v>2002</v>
      </c>
      <c r="J131" s="99">
        <v>2835207</v>
      </c>
    </row>
    <row r="132" spans="1:10" x14ac:dyDescent="0.2">
      <c r="A132">
        <v>131</v>
      </c>
      <c r="B132" t="s">
        <v>583</v>
      </c>
      <c r="C132" t="s">
        <v>161</v>
      </c>
      <c r="D132">
        <v>4</v>
      </c>
      <c r="E132">
        <v>4</v>
      </c>
      <c r="F132">
        <v>102</v>
      </c>
      <c r="G132">
        <v>1984</v>
      </c>
      <c r="H132" s="99">
        <v>3443242</v>
      </c>
      <c r="I132">
        <v>2010</v>
      </c>
      <c r="J132" s="99">
        <v>3667544</v>
      </c>
    </row>
    <row r="133" spans="1:10" x14ac:dyDescent="0.2">
      <c r="A133">
        <v>132</v>
      </c>
      <c r="B133" t="s">
        <v>581</v>
      </c>
      <c r="C133" t="s">
        <v>582</v>
      </c>
      <c r="D133">
        <v>4</v>
      </c>
      <c r="E133">
        <v>5</v>
      </c>
      <c r="F133">
        <v>102</v>
      </c>
      <c r="G133">
        <v>1984</v>
      </c>
      <c r="H133" s="99">
        <v>3592911</v>
      </c>
      <c r="I133">
        <v>2010</v>
      </c>
      <c r="J133" s="99">
        <v>3900871</v>
      </c>
    </row>
    <row r="134" spans="1:10" x14ac:dyDescent="0.2">
      <c r="A134">
        <v>133</v>
      </c>
      <c r="B134" t="s">
        <v>586</v>
      </c>
      <c r="C134" t="s">
        <v>582</v>
      </c>
      <c r="D134">
        <v>4</v>
      </c>
      <c r="E134">
        <v>13</v>
      </c>
      <c r="F134">
        <v>105</v>
      </c>
      <c r="G134">
        <v>1984</v>
      </c>
      <c r="H134" s="99">
        <v>4082764</v>
      </c>
      <c r="I134">
        <v>2010</v>
      </c>
      <c r="J134" s="99">
        <v>4264883</v>
      </c>
    </row>
    <row r="135" spans="1:10" x14ac:dyDescent="0.2">
      <c r="A135">
        <v>134</v>
      </c>
      <c r="B135" t="s">
        <v>157</v>
      </c>
      <c r="C135" t="s">
        <v>161</v>
      </c>
      <c r="D135">
        <v>4</v>
      </c>
      <c r="E135">
        <v>0</v>
      </c>
      <c r="F135">
        <v>113</v>
      </c>
      <c r="G135">
        <v>1984</v>
      </c>
      <c r="H135" s="99">
        <v>4630871</v>
      </c>
      <c r="I135">
        <v>2010</v>
      </c>
      <c r="J135" s="99">
        <v>5773532</v>
      </c>
    </row>
    <row r="136" spans="1:10" x14ac:dyDescent="0.2">
      <c r="A136">
        <v>135</v>
      </c>
      <c r="B136" t="s">
        <v>587</v>
      </c>
      <c r="C136" t="s">
        <v>160</v>
      </c>
      <c r="D136">
        <v>4</v>
      </c>
      <c r="E136">
        <v>0</v>
      </c>
      <c r="F136">
        <v>114</v>
      </c>
      <c r="G136">
        <v>1984</v>
      </c>
      <c r="H136" s="99">
        <v>5840284</v>
      </c>
      <c r="I136">
        <v>2010</v>
      </c>
      <c r="J136" s="99">
        <v>8629601</v>
      </c>
    </row>
    <row r="137" spans="1:10" x14ac:dyDescent="0.2">
      <c r="A137">
        <v>136</v>
      </c>
      <c r="B137" t="s">
        <v>155</v>
      </c>
      <c r="C137" t="s">
        <v>159</v>
      </c>
      <c r="D137">
        <v>4</v>
      </c>
      <c r="E137">
        <v>4</v>
      </c>
      <c r="F137">
        <v>115</v>
      </c>
      <c r="G137">
        <v>1985</v>
      </c>
      <c r="H137" s="99">
        <v>1289221</v>
      </c>
      <c r="I137">
        <v>1960</v>
      </c>
      <c r="J137" s="99">
        <v>1222325</v>
      </c>
    </row>
    <row r="138" spans="1:10" x14ac:dyDescent="0.2">
      <c r="A138">
        <v>137</v>
      </c>
      <c r="B138" t="s">
        <v>586</v>
      </c>
      <c r="C138" t="s">
        <v>582</v>
      </c>
      <c r="D138">
        <v>4</v>
      </c>
      <c r="E138">
        <v>11</v>
      </c>
      <c r="F138">
        <v>116</v>
      </c>
      <c r="G138">
        <v>1985</v>
      </c>
      <c r="H138" s="99">
        <v>1769958</v>
      </c>
      <c r="I138">
        <v>1984</v>
      </c>
      <c r="J138" s="99">
        <v>1755744</v>
      </c>
    </row>
    <row r="139" spans="1:10" x14ac:dyDescent="0.2">
      <c r="A139">
        <v>138</v>
      </c>
      <c r="B139" t="s">
        <v>583</v>
      </c>
      <c r="C139" t="s">
        <v>161</v>
      </c>
      <c r="D139">
        <v>4</v>
      </c>
      <c r="E139">
        <v>14</v>
      </c>
      <c r="F139">
        <v>117</v>
      </c>
      <c r="G139">
        <v>1985</v>
      </c>
      <c r="H139" s="99">
        <v>2211790</v>
      </c>
      <c r="I139">
        <v>1992</v>
      </c>
      <c r="J139" s="99">
        <v>2219618</v>
      </c>
    </row>
    <row r="140" spans="1:10" x14ac:dyDescent="0.2">
      <c r="A140">
        <v>139</v>
      </c>
      <c r="B140" t="s">
        <v>154</v>
      </c>
      <c r="C140" t="s">
        <v>159</v>
      </c>
      <c r="D140">
        <v>4</v>
      </c>
      <c r="E140">
        <v>14</v>
      </c>
      <c r="F140">
        <v>121</v>
      </c>
      <c r="G140">
        <v>1986</v>
      </c>
      <c r="H140" s="99">
        <v>1331696</v>
      </c>
      <c r="I140">
        <v>1953</v>
      </c>
      <c r="J140" s="99">
        <v>1381424</v>
      </c>
    </row>
    <row r="141" spans="1:10" x14ac:dyDescent="0.2">
      <c r="A141">
        <v>140</v>
      </c>
      <c r="B141" t="s">
        <v>22</v>
      </c>
      <c r="C141" t="s">
        <v>160</v>
      </c>
      <c r="D141">
        <v>4</v>
      </c>
      <c r="E141">
        <v>11</v>
      </c>
      <c r="F141">
        <v>130</v>
      </c>
      <c r="G141">
        <v>1986</v>
      </c>
      <c r="H141" s="99">
        <v>1659428</v>
      </c>
      <c r="I141">
        <v>1982</v>
      </c>
      <c r="J141" s="99">
        <v>1658004</v>
      </c>
    </row>
    <row r="142" spans="1:10" x14ac:dyDescent="0.2">
      <c r="A142">
        <v>141</v>
      </c>
      <c r="B142" t="s">
        <v>581</v>
      </c>
      <c r="C142" t="s">
        <v>582</v>
      </c>
      <c r="D142">
        <v>4</v>
      </c>
      <c r="E142">
        <v>16</v>
      </c>
      <c r="F142">
        <v>130</v>
      </c>
      <c r="G142">
        <v>1986</v>
      </c>
      <c r="H142" s="99">
        <v>1805963</v>
      </c>
      <c r="I142">
        <v>1985</v>
      </c>
      <c r="J142" s="99">
        <v>1792772</v>
      </c>
    </row>
    <row r="143" spans="1:10" x14ac:dyDescent="0.2">
      <c r="A143">
        <v>142</v>
      </c>
      <c r="B143" t="s">
        <v>157</v>
      </c>
      <c r="C143" t="s">
        <v>161</v>
      </c>
      <c r="D143">
        <v>5</v>
      </c>
      <c r="E143">
        <v>2</v>
      </c>
      <c r="F143">
        <v>40</v>
      </c>
      <c r="G143">
        <v>1986</v>
      </c>
      <c r="H143" s="99">
        <v>2027400</v>
      </c>
      <c r="I143">
        <v>1989</v>
      </c>
      <c r="J143" s="99">
        <v>2026548</v>
      </c>
    </row>
    <row r="144" spans="1:10" x14ac:dyDescent="0.2">
      <c r="A144">
        <v>143</v>
      </c>
      <c r="B144" t="s">
        <v>157</v>
      </c>
      <c r="C144" t="s">
        <v>161</v>
      </c>
      <c r="D144">
        <v>5</v>
      </c>
      <c r="E144">
        <v>24</v>
      </c>
      <c r="F144">
        <v>40</v>
      </c>
      <c r="G144">
        <v>1986</v>
      </c>
      <c r="H144" s="99">
        <v>2591629</v>
      </c>
      <c r="I144">
        <v>2000</v>
      </c>
      <c r="J144" s="99">
        <v>2760152</v>
      </c>
    </row>
    <row r="145" spans="1:10" x14ac:dyDescent="0.2">
      <c r="A145">
        <v>144</v>
      </c>
      <c r="B145" t="s">
        <v>587</v>
      </c>
      <c r="C145" t="s">
        <v>160</v>
      </c>
      <c r="D145">
        <v>5</v>
      </c>
      <c r="E145">
        <v>13</v>
      </c>
      <c r="F145">
        <v>40</v>
      </c>
      <c r="G145">
        <v>1986</v>
      </c>
      <c r="H145" s="99">
        <v>3003682</v>
      </c>
      <c r="I145">
        <v>2005</v>
      </c>
      <c r="J145" s="99">
        <v>3208890</v>
      </c>
    </row>
    <row r="146" spans="1:10" x14ac:dyDescent="0.2">
      <c r="A146">
        <v>145</v>
      </c>
      <c r="B146" t="s">
        <v>581</v>
      </c>
      <c r="C146" t="s">
        <v>582</v>
      </c>
      <c r="D146">
        <v>5</v>
      </c>
      <c r="E146">
        <v>0</v>
      </c>
      <c r="F146">
        <v>44</v>
      </c>
      <c r="G146">
        <v>1986</v>
      </c>
      <c r="H146" s="99">
        <v>3663675</v>
      </c>
      <c r="I146">
        <v>2010</v>
      </c>
      <c r="J146" s="99">
        <v>3985211</v>
      </c>
    </row>
    <row r="147" spans="1:10" x14ac:dyDescent="0.2">
      <c r="A147">
        <v>146</v>
      </c>
      <c r="B147" t="s">
        <v>46</v>
      </c>
      <c r="C147" t="s">
        <v>160</v>
      </c>
      <c r="D147">
        <v>5</v>
      </c>
      <c r="E147">
        <v>15</v>
      </c>
      <c r="F147">
        <v>50</v>
      </c>
      <c r="G147">
        <v>1986</v>
      </c>
      <c r="H147" s="99">
        <v>4332013</v>
      </c>
      <c r="I147">
        <v>2010</v>
      </c>
      <c r="J147" s="99">
        <v>5084739</v>
      </c>
    </row>
    <row r="148" spans="1:10" x14ac:dyDescent="0.2">
      <c r="A148">
        <v>147</v>
      </c>
      <c r="B148" t="s">
        <v>155</v>
      </c>
      <c r="C148" t="s">
        <v>159</v>
      </c>
      <c r="D148">
        <v>5</v>
      </c>
      <c r="E148">
        <v>0</v>
      </c>
      <c r="F148">
        <v>51</v>
      </c>
      <c r="G148">
        <v>1986</v>
      </c>
      <c r="H148" s="99">
        <v>4766233</v>
      </c>
      <c r="I148">
        <v>2010</v>
      </c>
      <c r="J148" s="99">
        <v>6258998</v>
      </c>
    </row>
    <row r="149" spans="1:10" x14ac:dyDescent="0.2">
      <c r="A149">
        <v>148</v>
      </c>
      <c r="B149" t="s">
        <v>157</v>
      </c>
      <c r="C149" t="s">
        <v>161</v>
      </c>
      <c r="D149">
        <v>5</v>
      </c>
      <c r="E149">
        <v>24</v>
      </c>
      <c r="F149">
        <v>57</v>
      </c>
      <c r="G149">
        <v>1986</v>
      </c>
      <c r="H149" s="99">
        <v>4988757</v>
      </c>
      <c r="I149">
        <v>2010</v>
      </c>
      <c r="J149" s="99">
        <v>7245213</v>
      </c>
    </row>
    <row r="150" spans="1:10" x14ac:dyDescent="0.2">
      <c r="A150">
        <v>149</v>
      </c>
      <c r="B150" t="s">
        <v>587</v>
      </c>
      <c r="C150" t="s">
        <v>160</v>
      </c>
      <c r="D150">
        <v>5</v>
      </c>
      <c r="E150">
        <v>1</v>
      </c>
      <c r="F150">
        <v>60</v>
      </c>
      <c r="G150">
        <v>1987</v>
      </c>
      <c r="H150" s="99">
        <v>1735904</v>
      </c>
      <c r="I150">
        <v>1984</v>
      </c>
      <c r="J150" s="99">
        <v>1719946</v>
      </c>
    </row>
    <row r="151" spans="1:10" x14ac:dyDescent="0.2">
      <c r="A151">
        <v>150</v>
      </c>
      <c r="B151" t="s">
        <v>581</v>
      </c>
      <c r="C151" t="s">
        <v>582</v>
      </c>
      <c r="D151">
        <v>5</v>
      </c>
      <c r="E151">
        <v>18</v>
      </c>
      <c r="F151">
        <v>66</v>
      </c>
      <c r="G151">
        <v>1987</v>
      </c>
      <c r="H151" s="99">
        <v>2032414</v>
      </c>
      <c r="I151">
        <v>1989</v>
      </c>
      <c r="J151" s="99">
        <v>2051003</v>
      </c>
    </row>
    <row r="152" spans="1:10" x14ac:dyDescent="0.2">
      <c r="A152">
        <v>151</v>
      </c>
      <c r="B152" t="s">
        <v>51</v>
      </c>
      <c r="C152" t="s">
        <v>159</v>
      </c>
      <c r="D152">
        <v>5</v>
      </c>
      <c r="E152">
        <v>6</v>
      </c>
      <c r="F152">
        <v>66</v>
      </c>
      <c r="G152">
        <v>1987</v>
      </c>
      <c r="H152" s="99">
        <v>2501502</v>
      </c>
      <c r="I152">
        <v>1999</v>
      </c>
      <c r="J152" s="99">
        <v>2575802</v>
      </c>
    </row>
    <row r="153" spans="1:10" x14ac:dyDescent="0.2">
      <c r="A153">
        <v>152</v>
      </c>
      <c r="B153" t="s">
        <v>46</v>
      </c>
      <c r="C153" t="s">
        <v>160</v>
      </c>
      <c r="D153">
        <v>5</v>
      </c>
      <c r="E153">
        <v>3</v>
      </c>
      <c r="F153">
        <v>69</v>
      </c>
      <c r="G153">
        <v>1988</v>
      </c>
      <c r="H153" s="99">
        <v>1715108</v>
      </c>
      <c r="I153">
        <v>1982</v>
      </c>
      <c r="J153" s="99">
        <v>1669837</v>
      </c>
    </row>
    <row r="154" spans="1:10" x14ac:dyDescent="0.2">
      <c r="A154">
        <v>153</v>
      </c>
      <c r="B154" t="s">
        <v>51</v>
      </c>
      <c r="C154" t="s">
        <v>159</v>
      </c>
      <c r="D154">
        <v>5</v>
      </c>
      <c r="E154">
        <v>19</v>
      </c>
      <c r="F154">
        <v>72</v>
      </c>
      <c r="G154">
        <v>1988</v>
      </c>
      <c r="H154" s="99">
        <v>1833401</v>
      </c>
      <c r="I154">
        <v>1985</v>
      </c>
      <c r="J154" s="99">
        <v>1868416</v>
      </c>
    </row>
    <row r="155" spans="1:10" x14ac:dyDescent="0.2">
      <c r="A155">
        <v>154</v>
      </c>
      <c r="B155" t="s">
        <v>155</v>
      </c>
      <c r="C155" t="s">
        <v>159</v>
      </c>
      <c r="D155">
        <v>5</v>
      </c>
      <c r="E155">
        <v>14</v>
      </c>
      <c r="F155">
        <v>76</v>
      </c>
      <c r="G155">
        <v>1988</v>
      </c>
      <c r="H155" s="99">
        <v>1993333</v>
      </c>
      <c r="I155">
        <v>1988</v>
      </c>
      <c r="J155" s="99">
        <v>1993862</v>
      </c>
    </row>
    <row r="156" spans="1:10" x14ac:dyDescent="0.2">
      <c r="A156">
        <v>155</v>
      </c>
      <c r="B156" t="s">
        <v>51</v>
      </c>
      <c r="C156" t="s">
        <v>159</v>
      </c>
      <c r="D156">
        <v>5</v>
      </c>
      <c r="E156">
        <v>6</v>
      </c>
      <c r="F156">
        <v>83</v>
      </c>
      <c r="G156">
        <v>1988</v>
      </c>
      <c r="H156" s="99">
        <v>2312615</v>
      </c>
      <c r="I156">
        <v>1992</v>
      </c>
      <c r="J156" s="99">
        <v>2249330</v>
      </c>
    </row>
    <row r="157" spans="1:10" x14ac:dyDescent="0.2">
      <c r="A157">
        <v>156</v>
      </c>
      <c r="B157" t="s">
        <v>154</v>
      </c>
      <c r="C157" t="s">
        <v>159</v>
      </c>
      <c r="D157">
        <v>5</v>
      </c>
      <c r="E157">
        <v>15</v>
      </c>
      <c r="F157">
        <v>85</v>
      </c>
      <c r="G157">
        <v>1988</v>
      </c>
      <c r="H157" s="99">
        <v>3595007</v>
      </c>
      <c r="I157">
        <v>2010</v>
      </c>
      <c r="J157" s="99">
        <v>3946156</v>
      </c>
    </row>
    <row r="158" spans="1:10" x14ac:dyDescent="0.2">
      <c r="A158">
        <v>157</v>
      </c>
      <c r="B158" t="s">
        <v>584</v>
      </c>
      <c r="C158" t="s">
        <v>161</v>
      </c>
      <c r="D158">
        <v>5</v>
      </c>
      <c r="E158">
        <v>17</v>
      </c>
      <c r="F158">
        <v>88</v>
      </c>
      <c r="G158">
        <v>1988</v>
      </c>
      <c r="H158" s="99">
        <v>3726653</v>
      </c>
      <c r="I158">
        <v>2010</v>
      </c>
      <c r="J158" s="99">
        <v>4046464</v>
      </c>
    </row>
    <row r="159" spans="1:10" x14ac:dyDescent="0.2">
      <c r="A159">
        <v>158</v>
      </c>
      <c r="B159" t="s">
        <v>157</v>
      </c>
      <c r="C159" t="s">
        <v>161</v>
      </c>
      <c r="D159">
        <v>5</v>
      </c>
      <c r="E159">
        <v>18</v>
      </c>
      <c r="F159">
        <v>92</v>
      </c>
      <c r="G159">
        <v>1989</v>
      </c>
      <c r="H159" s="99">
        <v>1340373</v>
      </c>
      <c r="I159">
        <v>1977</v>
      </c>
      <c r="J159" s="99">
        <v>1289229</v>
      </c>
    </row>
    <row r="160" spans="1:10" x14ac:dyDescent="0.2">
      <c r="A160">
        <v>159</v>
      </c>
      <c r="B160" t="s">
        <v>154</v>
      </c>
      <c r="C160" t="s">
        <v>159</v>
      </c>
      <c r="D160">
        <v>5</v>
      </c>
      <c r="E160">
        <v>4</v>
      </c>
      <c r="F160">
        <v>93</v>
      </c>
      <c r="G160">
        <v>1989</v>
      </c>
      <c r="H160" s="99">
        <v>1896756</v>
      </c>
      <c r="I160">
        <v>1986</v>
      </c>
      <c r="J160" s="99">
        <v>1938618</v>
      </c>
    </row>
    <row r="161" spans="1:10" x14ac:dyDescent="0.2">
      <c r="A161">
        <v>160</v>
      </c>
      <c r="B161" t="s">
        <v>157</v>
      </c>
      <c r="C161" t="s">
        <v>161</v>
      </c>
      <c r="D161">
        <v>5</v>
      </c>
      <c r="E161">
        <v>8</v>
      </c>
      <c r="F161">
        <v>97</v>
      </c>
      <c r="G161">
        <v>1989</v>
      </c>
      <c r="H161" s="99">
        <v>3034756</v>
      </c>
      <c r="I161">
        <v>2005</v>
      </c>
      <c r="J161" s="99">
        <v>3215572</v>
      </c>
    </row>
    <row r="162" spans="1:10" x14ac:dyDescent="0.2">
      <c r="A162">
        <v>161</v>
      </c>
      <c r="B162" t="s">
        <v>587</v>
      </c>
      <c r="C162" t="s">
        <v>160</v>
      </c>
      <c r="D162">
        <v>5</v>
      </c>
      <c r="E162">
        <v>11</v>
      </c>
      <c r="F162">
        <v>98</v>
      </c>
      <c r="G162">
        <v>1990</v>
      </c>
      <c r="H162" s="99">
        <v>1213287</v>
      </c>
      <c r="I162">
        <v>1974</v>
      </c>
      <c r="J162" s="99">
        <v>1245265</v>
      </c>
    </row>
    <row r="163" spans="1:10" x14ac:dyDescent="0.2">
      <c r="A163">
        <v>162</v>
      </c>
      <c r="B163" t="s">
        <v>22</v>
      </c>
      <c r="C163" t="s">
        <v>160</v>
      </c>
      <c r="D163">
        <v>5</v>
      </c>
      <c r="E163">
        <v>6</v>
      </c>
      <c r="F163">
        <v>99</v>
      </c>
      <c r="G163">
        <v>1990</v>
      </c>
      <c r="H163" s="99">
        <v>1223740</v>
      </c>
      <c r="I163">
        <v>1975</v>
      </c>
      <c r="J163" s="99">
        <v>1254975</v>
      </c>
    </row>
    <row r="164" spans="1:10" x14ac:dyDescent="0.2">
      <c r="A164">
        <v>163</v>
      </c>
      <c r="B164" t="s">
        <v>587</v>
      </c>
      <c r="C164" t="s">
        <v>160</v>
      </c>
      <c r="D164">
        <v>5</v>
      </c>
      <c r="E164">
        <v>13</v>
      </c>
      <c r="F164">
        <v>100</v>
      </c>
      <c r="G164">
        <v>1990</v>
      </c>
      <c r="H164" s="99">
        <v>2430858</v>
      </c>
      <c r="I164">
        <v>1995</v>
      </c>
      <c r="J164" s="99">
        <v>2422794</v>
      </c>
    </row>
    <row r="165" spans="1:10" x14ac:dyDescent="0.2">
      <c r="A165">
        <v>164</v>
      </c>
      <c r="B165" t="s">
        <v>155</v>
      </c>
      <c r="C165" t="s">
        <v>159</v>
      </c>
      <c r="D165">
        <v>5</v>
      </c>
      <c r="E165">
        <v>0</v>
      </c>
      <c r="F165">
        <v>100</v>
      </c>
      <c r="G165">
        <v>1990</v>
      </c>
      <c r="H165" s="99">
        <v>2988052</v>
      </c>
      <c r="I165">
        <v>1965</v>
      </c>
      <c r="J165" s="99">
        <v>722532</v>
      </c>
    </row>
    <row r="166" spans="1:10" x14ac:dyDescent="0.2">
      <c r="A166">
        <v>165</v>
      </c>
      <c r="B166" t="s">
        <v>157</v>
      </c>
      <c r="C166" t="s">
        <v>161</v>
      </c>
      <c r="D166">
        <v>5</v>
      </c>
      <c r="E166">
        <v>13</v>
      </c>
      <c r="F166">
        <v>101</v>
      </c>
      <c r="G166">
        <v>1990</v>
      </c>
      <c r="H166" s="99">
        <v>4246752</v>
      </c>
      <c r="I166">
        <v>2010</v>
      </c>
      <c r="J166" s="99">
        <v>4732768</v>
      </c>
    </row>
    <row r="167" spans="1:10" x14ac:dyDescent="0.2">
      <c r="A167">
        <v>166</v>
      </c>
      <c r="B167" t="s">
        <v>154</v>
      </c>
      <c r="C167" t="s">
        <v>159</v>
      </c>
      <c r="D167">
        <v>5</v>
      </c>
      <c r="E167">
        <v>15</v>
      </c>
      <c r="F167">
        <v>103</v>
      </c>
      <c r="G167">
        <v>1991</v>
      </c>
      <c r="H167" s="99">
        <v>2332812</v>
      </c>
      <c r="I167">
        <v>1993</v>
      </c>
      <c r="J167" s="99">
        <v>2286243</v>
      </c>
    </row>
    <row r="168" spans="1:10" x14ac:dyDescent="0.2">
      <c r="A168">
        <v>167</v>
      </c>
      <c r="B168" t="s">
        <v>157</v>
      </c>
      <c r="C168" t="s">
        <v>161</v>
      </c>
      <c r="D168">
        <v>5</v>
      </c>
      <c r="E168">
        <v>13</v>
      </c>
      <c r="F168">
        <v>103</v>
      </c>
      <c r="G168">
        <v>1992</v>
      </c>
      <c r="H168" s="99">
        <v>1311786</v>
      </c>
      <c r="I168">
        <v>1976</v>
      </c>
      <c r="J168" s="99">
        <v>1274809</v>
      </c>
    </row>
    <row r="169" spans="1:10" x14ac:dyDescent="0.2">
      <c r="A169">
        <v>168</v>
      </c>
      <c r="B169" t="s">
        <v>154</v>
      </c>
      <c r="C169" t="s">
        <v>159</v>
      </c>
      <c r="D169">
        <v>5</v>
      </c>
      <c r="E169">
        <v>1</v>
      </c>
      <c r="F169">
        <v>105</v>
      </c>
      <c r="G169">
        <v>1992</v>
      </c>
      <c r="H169" s="99">
        <v>2492839</v>
      </c>
      <c r="I169">
        <v>1999</v>
      </c>
      <c r="J169" s="99">
        <v>2571755</v>
      </c>
    </row>
    <row r="170" spans="1:10" x14ac:dyDescent="0.2">
      <c r="A170">
        <v>169</v>
      </c>
      <c r="B170" t="s">
        <v>154</v>
      </c>
      <c r="C170" t="s">
        <v>159</v>
      </c>
      <c r="D170">
        <v>5</v>
      </c>
      <c r="E170">
        <v>11</v>
      </c>
      <c r="F170">
        <v>112</v>
      </c>
      <c r="G170">
        <v>1992</v>
      </c>
      <c r="H170" s="99">
        <v>2501968</v>
      </c>
      <c r="I170">
        <v>1999</v>
      </c>
      <c r="J170" s="99">
        <v>2614985</v>
      </c>
    </row>
    <row r="171" spans="1:10" x14ac:dyDescent="0.2">
      <c r="A171">
        <v>170</v>
      </c>
      <c r="B171" t="s">
        <v>583</v>
      </c>
      <c r="C171" t="s">
        <v>161</v>
      </c>
      <c r="D171">
        <v>5</v>
      </c>
      <c r="E171">
        <v>1</v>
      </c>
      <c r="F171">
        <v>114</v>
      </c>
      <c r="G171">
        <v>1992</v>
      </c>
      <c r="H171" s="99">
        <v>3082615</v>
      </c>
      <c r="I171">
        <v>2006</v>
      </c>
      <c r="J171" s="99">
        <v>3264771</v>
      </c>
    </row>
    <row r="172" spans="1:10" x14ac:dyDescent="0.2">
      <c r="A172">
        <v>171</v>
      </c>
      <c r="B172" t="s">
        <v>586</v>
      </c>
      <c r="C172" t="s">
        <v>582</v>
      </c>
      <c r="D172">
        <v>5</v>
      </c>
      <c r="E172">
        <v>6</v>
      </c>
      <c r="F172">
        <v>124</v>
      </c>
      <c r="G172">
        <v>1993</v>
      </c>
      <c r="H172" s="99">
        <v>2819785</v>
      </c>
      <c r="I172">
        <v>2004</v>
      </c>
      <c r="J172" s="99">
        <v>2959829</v>
      </c>
    </row>
    <row r="173" spans="1:10" x14ac:dyDescent="0.2">
      <c r="A173">
        <v>172</v>
      </c>
      <c r="B173" t="s">
        <v>46</v>
      </c>
      <c r="C173" t="s">
        <v>160</v>
      </c>
      <c r="D173">
        <v>6</v>
      </c>
      <c r="E173">
        <v>0</v>
      </c>
      <c r="F173">
        <v>40</v>
      </c>
      <c r="G173">
        <v>1993</v>
      </c>
      <c r="H173" s="99">
        <v>3520834</v>
      </c>
      <c r="I173">
        <v>2010</v>
      </c>
      <c r="J173" s="99">
        <v>3732380</v>
      </c>
    </row>
    <row r="174" spans="1:10" x14ac:dyDescent="0.2">
      <c r="A174">
        <v>173</v>
      </c>
      <c r="B174" t="s">
        <v>584</v>
      </c>
      <c r="C174" t="s">
        <v>161</v>
      </c>
      <c r="D174">
        <v>6</v>
      </c>
      <c r="E174">
        <v>18</v>
      </c>
      <c r="F174">
        <v>40</v>
      </c>
      <c r="G174">
        <v>1993</v>
      </c>
      <c r="H174" s="99">
        <v>3745936</v>
      </c>
      <c r="I174">
        <v>1967</v>
      </c>
      <c r="J174" s="99">
        <v>973880</v>
      </c>
    </row>
    <row r="175" spans="1:10" x14ac:dyDescent="0.2">
      <c r="A175">
        <v>174</v>
      </c>
      <c r="B175" t="s">
        <v>587</v>
      </c>
      <c r="C175" t="s">
        <v>160</v>
      </c>
      <c r="D175">
        <v>6</v>
      </c>
      <c r="E175">
        <v>16</v>
      </c>
      <c r="F175">
        <v>41</v>
      </c>
      <c r="G175">
        <v>1993</v>
      </c>
      <c r="H175" s="99">
        <v>3806588</v>
      </c>
      <c r="I175">
        <v>2010</v>
      </c>
      <c r="J175" s="99">
        <v>4157324</v>
      </c>
    </row>
    <row r="176" spans="1:10" x14ac:dyDescent="0.2">
      <c r="A176">
        <v>175</v>
      </c>
      <c r="B176" t="s">
        <v>46</v>
      </c>
      <c r="C176" t="s">
        <v>160</v>
      </c>
      <c r="D176">
        <v>6</v>
      </c>
      <c r="E176">
        <v>0</v>
      </c>
      <c r="F176">
        <v>42</v>
      </c>
      <c r="G176">
        <v>1993</v>
      </c>
      <c r="H176" s="99">
        <v>3946405</v>
      </c>
      <c r="I176">
        <v>2010</v>
      </c>
      <c r="J176" s="99">
        <v>4251488</v>
      </c>
    </row>
    <row r="177" spans="1:10" x14ac:dyDescent="0.2">
      <c r="A177">
        <v>176</v>
      </c>
      <c r="B177" t="s">
        <v>586</v>
      </c>
      <c r="C177" t="s">
        <v>582</v>
      </c>
      <c r="D177">
        <v>6</v>
      </c>
      <c r="E177">
        <v>2</v>
      </c>
      <c r="F177">
        <v>48</v>
      </c>
      <c r="G177">
        <v>1994</v>
      </c>
      <c r="H177" s="99">
        <v>1219670</v>
      </c>
      <c r="I177">
        <v>1974</v>
      </c>
      <c r="J177" s="99">
        <v>1254468</v>
      </c>
    </row>
    <row r="178" spans="1:10" x14ac:dyDescent="0.2">
      <c r="A178">
        <v>177</v>
      </c>
      <c r="B178" t="s">
        <v>587</v>
      </c>
      <c r="C178" t="s">
        <v>160</v>
      </c>
      <c r="D178">
        <v>6</v>
      </c>
      <c r="E178">
        <v>18</v>
      </c>
      <c r="F178">
        <v>53</v>
      </c>
      <c r="G178">
        <v>1994</v>
      </c>
      <c r="H178" s="99">
        <v>1354184</v>
      </c>
      <c r="I178">
        <v>1977</v>
      </c>
      <c r="J178" s="99">
        <v>1341896</v>
      </c>
    </row>
    <row r="179" spans="1:10" x14ac:dyDescent="0.2">
      <c r="A179">
        <v>178</v>
      </c>
      <c r="B179" t="s">
        <v>22</v>
      </c>
      <c r="C179" t="s">
        <v>160</v>
      </c>
      <c r="D179">
        <v>6</v>
      </c>
      <c r="E179">
        <v>5</v>
      </c>
      <c r="F179">
        <v>56</v>
      </c>
      <c r="G179">
        <v>1994</v>
      </c>
      <c r="H179" s="99">
        <v>1915884</v>
      </c>
      <c r="I179">
        <v>1987</v>
      </c>
      <c r="J179" s="99">
        <v>1942421</v>
      </c>
    </row>
    <row r="180" spans="1:10" x14ac:dyDescent="0.2">
      <c r="A180">
        <v>179</v>
      </c>
      <c r="B180" t="s">
        <v>155</v>
      </c>
      <c r="C180" t="s">
        <v>159</v>
      </c>
      <c r="D180">
        <v>6</v>
      </c>
      <c r="E180">
        <v>14</v>
      </c>
      <c r="F180">
        <v>60</v>
      </c>
      <c r="G180">
        <v>1994</v>
      </c>
      <c r="H180" s="99">
        <v>2398981</v>
      </c>
      <c r="I180">
        <v>1995</v>
      </c>
      <c r="J180" s="99">
        <v>2418325</v>
      </c>
    </row>
    <row r="181" spans="1:10" x14ac:dyDescent="0.2">
      <c r="A181">
        <v>180</v>
      </c>
      <c r="B181" t="s">
        <v>51</v>
      </c>
      <c r="C181" t="s">
        <v>159</v>
      </c>
      <c r="D181">
        <v>6</v>
      </c>
      <c r="E181">
        <v>23</v>
      </c>
      <c r="F181">
        <v>62</v>
      </c>
      <c r="G181">
        <v>1994</v>
      </c>
      <c r="H181" s="99">
        <v>3496219</v>
      </c>
      <c r="I181">
        <v>2010</v>
      </c>
      <c r="J181" s="99">
        <v>3679824</v>
      </c>
    </row>
    <row r="182" spans="1:10" x14ac:dyDescent="0.2">
      <c r="A182">
        <v>181</v>
      </c>
      <c r="B182" t="s">
        <v>155</v>
      </c>
      <c r="C182" t="s">
        <v>159</v>
      </c>
      <c r="D182">
        <v>6</v>
      </c>
      <c r="E182">
        <v>5</v>
      </c>
      <c r="F182">
        <v>66</v>
      </c>
      <c r="G182">
        <v>1994</v>
      </c>
      <c r="H182" s="99">
        <v>4154244</v>
      </c>
      <c r="I182">
        <v>2010</v>
      </c>
      <c r="J182" s="99">
        <v>4559738</v>
      </c>
    </row>
    <row r="183" spans="1:10" x14ac:dyDescent="0.2">
      <c r="A183">
        <v>182</v>
      </c>
      <c r="B183" t="s">
        <v>51</v>
      </c>
      <c r="C183" t="s">
        <v>159</v>
      </c>
      <c r="D183">
        <v>6</v>
      </c>
      <c r="E183">
        <v>18</v>
      </c>
      <c r="F183">
        <v>66</v>
      </c>
      <c r="G183">
        <v>1994</v>
      </c>
      <c r="H183" s="99">
        <v>4213707</v>
      </c>
      <c r="I183">
        <v>2010</v>
      </c>
      <c r="J183" s="99">
        <v>4617097</v>
      </c>
    </row>
    <row r="184" spans="1:10" x14ac:dyDescent="0.2">
      <c r="A184">
        <v>183</v>
      </c>
      <c r="B184" t="s">
        <v>584</v>
      </c>
      <c r="C184" t="s">
        <v>161</v>
      </c>
      <c r="D184">
        <v>6</v>
      </c>
      <c r="E184">
        <v>13</v>
      </c>
      <c r="F184">
        <v>71</v>
      </c>
      <c r="G184">
        <v>1995</v>
      </c>
      <c r="H184" s="99">
        <v>1415393</v>
      </c>
      <c r="I184">
        <v>1977</v>
      </c>
      <c r="J184" s="99">
        <v>1387631</v>
      </c>
    </row>
    <row r="185" spans="1:10" x14ac:dyDescent="0.2">
      <c r="A185">
        <v>184</v>
      </c>
      <c r="B185" t="s">
        <v>46</v>
      </c>
      <c r="C185" t="s">
        <v>160</v>
      </c>
      <c r="D185">
        <v>6</v>
      </c>
      <c r="E185">
        <v>5</v>
      </c>
      <c r="F185">
        <v>78</v>
      </c>
      <c r="G185">
        <v>1995</v>
      </c>
      <c r="H185" s="99">
        <v>2516591</v>
      </c>
      <c r="I185">
        <v>1999</v>
      </c>
      <c r="J185" s="99">
        <v>2647533</v>
      </c>
    </row>
    <row r="186" spans="1:10" x14ac:dyDescent="0.2">
      <c r="A186">
        <v>185</v>
      </c>
      <c r="B186" t="s">
        <v>586</v>
      </c>
      <c r="C186" t="s">
        <v>582</v>
      </c>
      <c r="D186">
        <v>6</v>
      </c>
      <c r="E186">
        <v>12</v>
      </c>
      <c r="F186">
        <v>79</v>
      </c>
      <c r="G186">
        <v>1995</v>
      </c>
      <c r="H186" s="99">
        <v>2555135</v>
      </c>
      <c r="I186">
        <v>2000</v>
      </c>
      <c r="J186" s="99">
        <v>2732117</v>
      </c>
    </row>
    <row r="187" spans="1:10" x14ac:dyDescent="0.2">
      <c r="A187">
        <v>186</v>
      </c>
      <c r="B187" t="s">
        <v>155</v>
      </c>
      <c r="C187" t="s">
        <v>159</v>
      </c>
      <c r="D187">
        <v>6</v>
      </c>
      <c r="E187">
        <v>2</v>
      </c>
      <c r="F187">
        <v>80</v>
      </c>
      <c r="G187">
        <v>1995</v>
      </c>
      <c r="H187" s="99">
        <v>4923320</v>
      </c>
      <c r="I187">
        <v>2010</v>
      </c>
      <c r="J187" s="99">
        <v>6624277</v>
      </c>
    </row>
    <row r="188" spans="1:10" x14ac:dyDescent="0.2">
      <c r="A188">
        <v>187</v>
      </c>
      <c r="B188" t="s">
        <v>155</v>
      </c>
      <c r="C188" t="s">
        <v>159</v>
      </c>
      <c r="D188">
        <v>6</v>
      </c>
      <c r="E188">
        <v>24</v>
      </c>
      <c r="F188">
        <v>81</v>
      </c>
      <c r="G188">
        <v>1996</v>
      </c>
      <c r="H188" s="99">
        <v>1355117</v>
      </c>
      <c r="I188">
        <v>1977</v>
      </c>
      <c r="J188" s="99">
        <v>1354184</v>
      </c>
    </row>
    <row r="189" spans="1:10" x14ac:dyDescent="0.2">
      <c r="A189">
        <v>188</v>
      </c>
      <c r="B189" t="s">
        <v>51</v>
      </c>
      <c r="C189" t="s">
        <v>159</v>
      </c>
      <c r="D189">
        <v>6</v>
      </c>
      <c r="E189">
        <v>19</v>
      </c>
      <c r="F189">
        <v>82</v>
      </c>
      <c r="G189">
        <v>1996</v>
      </c>
      <c r="H189" s="99">
        <v>2360482</v>
      </c>
      <c r="I189">
        <v>1994</v>
      </c>
      <c r="J189" s="99">
        <v>2372194</v>
      </c>
    </row>
    <row r="190" spans="1:10" x14ac:dyDescent="0.2">
      <c r="A190">
        <v>189</v>
      </c>
      <c r="B190" t="s">
        <v>585</v>
      </c>
      <c r="C190" t="s">
        <v>582</v>
      </c>
      <c r="D190">
        <v>6</v>
      </c>
      <c r="E190">
        <v>0</v>
      </c>
      <c r="F190">
        <v>89</v>
      </c>
      <c r="G190">
        <v>1996</v>
      </c>
      <c r="H190" s="99">
        <v>3312040</v>
      </c>
      <c r="I190">
        <v>2009</v>
      </c>
      <c r="J190" s="99">
        <v>3657525</v>
      </c>
    </row>
    <row r="191" spans="1:10" x14ac:dyDescent="0.2">
      <c r="A191">
        <v>190</v>
      </c>
      <c r="B191" t="s">
        <v>154</v>
      </c>
      <c r="C191" t="s">
        <v>159</v>
      </c>
      <c r="D191">
        <v>6</v>
      </c>
      <c r="E191">
        <v>24</v>
      </c>
      <c r="F191">
        <v>93</v>
      </c>
      <c r="G191">
        <v>1996</v>
      </c>
      <c r="H191" s="99">
        <v>4000790</v>
      </c>
      <c r="I191">
        <v>2010</v>
      </c>
      <c r="J191" s="99">
        <v>4262061</v>
      </c>
    </row>
    <row r="192" spans="1:10" x14ac:dyDescent="0.2">
      <c r="A192">
        <v>191</v>
      </c>
      <c r="B192" t="s">
        <v>46</v>
      </c>
      <c r="C192" t="s">
        <v>160</v>
      </c>
      <c r="D192">
        <v>6</v>
      </c>
      <c r="E192">
        <v>12</v>
      </c>
      <c r="F192">
        <v>94</v>
      </c>
      <c r="G192">
        <v>1997</v>
      </c>
      <c r="H192" s="99">
        <v>1341318</v>
      </c>
      <c r="I192">
        <v>1977</v>
      </c>
      <c r="J192" s="99">
        <v>1292871</v>
      </c>
    </row>
    <row r="193" spans="1:10" x14ac:dyDescent="0.2">
      <c r="A193">
        <v>192</v>
      </c>
      <c r="B193" t="s">
        <v>585</v>
      </c>
      <c r="C193" t="s">
        <v>582</v>
      </c>
      <c r="D193">
        <v>6</v>
      </c>
      <c r="E193">
        <v>16</v>
      </c>
      <c r="F193">
        <v>104</v>
      </c>
      <c r="G193">
        <v>1997</v>
      </c>
      <c r="H193" s="99">
        <v>2666447</v>
      </c>
      <c r="I193">
        <v>2001</v>
      </c>
      <c r="J193" s="99">
        <v>2827939</v>
      </c>
    </row>
    <row r="194" spans="1:10" x14ac:dyDescent="0.2">
      <c r="A194">
        <v>193</v>
      </c>
      <c r="B194" t="s">
        <v>155</v>
      </c>
      <c r="C194" t="s">
        <v>159</v>
      </c>
      <c r="D194">
        <v>6</v>
      </c>
      <c r="E194">
        <v>21</v>
      </c>
      <c r="F194">
        <v>106</v>
      </c>
      <c r="G194">
        <v>1997</v>
      </c>
      <c r="H194" s="99">
        <v>3076728</v>
      </c>
      <c r="I194">
        <v>2005</v>
      </c>
      <c r="J194" s="99">
        <v>3226187</v>
      </c>
    </row>
    <row r="195" spans="1:10" x14ac:dyDescent="0.2">
      <c r="A195">
        <v>194</v>
      </c>
      <c r="B195" t="s">
        <v>22</v>
      </c>
      <c r="C195" t="s">
        <v>160</v>
      </c>
      <c r="D195">
        <v>6</v>
      </c>
      <c r="E195">
        <v>21</v>
      </c>
      <c r="F195">
        <v>108</v>
      </c>
      <c r="G195">
        <v>1997</v>
      </c>
      <c r="H195" s="99">
        <v>4104237</v>
      </c>
      <c r="I195">
        <v>2010</v>
      </c>
      <c r="J195" s="99">
        <v>4289515</v>
      </c>
    </row>
    <row r="196" spans="1:10" x14ac:dyDescent="0.2">
      <c r="A196">
        <v>195</v>
      </c>
      <c r="B196" t="s">
        <v>585</v>
      </c>
      <c r="C196" t="s">
        <v>582</v>
      </c>
      <c r="D196">
        <v>6</v>
      </c>
      <c r="E196">
        <v>6</v>
      </c>
      <c r="F196">
        <v>109</v>
      </c>
      <c r="G196">
        <v>1998</v>
      </c>
      <c r="H196" s="99">
        <v>2170543</v>
      </c>
      <c r="I196">
        <v>1991</v>
      </c>
      <c r="J196" s="99">
        <v>2182862</v>
      </c>
    </row>
    <row r="197" spans="1:10" x14ac:dyDescent="0.2">
      <c r="A197">
        <v>196</v>
      </c>
      <c r="B197" t="s">
        <v>584</v>
      </c>
      <c r="C197" t="s">
        <v>161</v>
      </c>
      <c r="D197">
        <v>6</v>
      </c>
      <c r="E197">
        <v>1</v>
      </c>
      <c r="F197">
        <v>129</v>
      </c>
      <c r="G197">
        <v>1998</v>
      </c>
      <c r="H197" s="99">
        <v>2359727</v>
      </c>
      <c r="I197">
        <v>1994</v>
      </c>
      <c r="J197" s="99">
        <v>2334402</v>
      </c>
    </row>
    <row r="198" spans="1:10" x14ac:dyDescent="0.2">
      <c r="A198">
        <v>197</v>
      </c>
      <c r="B198" t="s">
        <v>586</v>
      </c>
      <c r="C198" t="s">
        <v>582</v>
      </c>
      <c r="D198">
        <v>6</v>
      </c>
      <c r="E198">
        <v>24</v>
      </c>
      <c r="F198">
        <v>132</v>
      </c>
      <c r="G198">
        <v>1998</v>
      </c>
      <c r="H198" s="99">
        <v>2836239</v>
      </c>
      <c r="I198">
        <v>2004</v>
      </c>
      <c r="J198" s="99">
        <v>2967986</v>
      </c>
    </row>
    <row r="199" spans="1:10" x14ac:dyDescent="0.2">
      <c r="A199">
        <v>198</v>
      </c>
      <c r="B199" t="s">
        <v>585</v>
      </c>
      <c r="C199" t="s">
        <v>582</v>
      </c>
      <c r="D199">
        <v>6</v>
      </c>
      <c r="E199">
        <v>6</v>
      </c>
      <c r="F199">
        <v>136</v>
      </c>
      <c r="G199">
        <v>1998</v>
      </c>
      <c r="H199" s="99">
        <v>2893570</v>
      </c>
      <c r="I199">
        <v>2005</v>
      </c>
      <c r="J199" s="99">
        <v>3164933</v>
      </c>
    </row>
    <row r="200" spans="1:10" x14ac:dyDescent="0.2">
      <c r="A200">
        <v>199</v>
      </c>
      <c r="B200" t="s">
        <v>585</v>
      </c>
      <c r="C200" t="s">
        <v>582</v>
      </c>
      <c r="D200">
        <v>7</v>
      </c>
      <c r="E200">
        <v>11</v>
      </c>
      <c r="F200">
        <v>40</v>
      </c>
      <c r="G200">
        <v>1999</v>
      </c>
      <c r="H200" s="99">
        <v>1477526</v>
      </c>
      <c r="I200">
        <v>1978</v>
      </c>
      <c r="J200" s="99">
        <v>1431430</v>
      </c>
    </row>
    <row r="201" spans="1:10" x14ac:dyDescent="0.2">
      <c r="A201">
        <v>200</v>
      </c>
      <c r="B201" t="s">
        <v>583</v>
      </c>
      <c r="C201" t="s">
        <v>161</v>
      </c>
      <c r="D201">
        <v>7</v>
      </c>
      <c r="E201">
        <v>10</v>
      </c>
      <c r="F201">
        <v>40</v>
      </c>
      <c r="G201">
        <v>1999</v>
      </c>
      <c r="H201" s="99">
        <v>2196096</v>
      </c>
      <c r="I201">
        <v>1991</v>
      </c>
      <c r="J201" s="99">
        <v>2191777</v>
      </c>
    </row>
    <row r="202" spans="1:10" x14ac:dyDescent="0.2">
      <c r="A202">
        <v>201</v>
      </c>
      <c r="B202" t="s">
        <v>581</v>
      </c>
      <c r="C202" t="s">
        <v>582</v>
      </c>
      <c r="D202">
        <v>7</v>
      </c>
      <c r="E202">
        <v>9</v>
      </c>
      <c r="F202">
        <v>43</v>
      </c>
      <c r="G202">
        <v>1999</v>
      </c>
      <c r="H202" s="99">
        <v>2440198</v>
      </c>
      <c r="I202">
        <v>1997</v>
      </c>
      <c r="J202" s="99">
        <v>2439352</v>
      </c>
    </row>
    <row r="203" spans="1:10" x14ac:dyDescent="0.2">
      <c r="A203">
        <v>202</v>
      </c>
      <c r="B203" t="s">
        <v>581</v>
      </c>
      <c r="C203" t="s">
        <v>582</v>
      </c>
      <c r="D203">
        <v>7</v>
      </c>
      <c r="E203">
        <v>21</v>
      </c>
      <c r="F203">
        <v>49</v>
      </c>
      <c r="G203">
        <v>1999</v>
      </c>
      <c r="H203" s="99">
        <v>2866997</v>
      </c>
      <c r="I203">
        <v>2004</v>
      </c>
      <c r="J203" s="99">
        <v>3026741</v>
      </c>
    </row>
    <row r="204" spans="1:10" x14ac:dyDescent="0.2">
      <c r="A204">
        <v>203</v>
      </c>
      <c r="B204" t="s">
        <v>154</v>
      </c>
      <c r="C204" t="s">
        <v>159</v>
      </c>
      <c r="D204">
        <v>7</v>
      </c>
      <c r="E204">
        <v>19</v>
      </c>
      <c r="F204">
        <v>52</v>
      </c>
      <c r="G204">
        <v>1999</v>
      </c>
      <c r="H204" s="99">
        <v>4193064</v>
      </c>
      <c r="I204">
        <v>2010</v>
      </c>
      <c r="J204" s="99">
        <v>4572420</v>
      </c>
    </row>
    <row r="205" spans="1:10" x14ac:dyDescent="0.2">
      <c r="A205">
        <v>204</v>
      </c>
      <c r="B205" t="s">
        <v>22</v>
      </c>
      <c r="C205" t="s">
        <v>160</v>
      </c>
      <c r="D205">
        <v>7</v>
      </c>
      <c r="E205">
        <v>10</v>
      </c>
      <c r="F205">
        <v>52</v>
      </c>
      <c r="G205">
        <v>2000</v>
      </c>
      <c r="H205" s="99">
        <v>1730308</v>
      </c>
      <c r="I205">
        <v>1983</v>
      </c>
      <c r="J205" s="99">
        <v>1684153</v>
      </c>
    </row>
    <row r="206" spans="1:10" x14ac:dyDescent="0.2">
      <c r="A206">
        <v>205</v>
      </c>
      <c r="B206" t="s">
        <v>581</v>
      </c>
      <c r="C206" t="s">
        <v>582</v>
      </c>
      <c r="D206">
        <v>7</v>
      </c>
      <c r="E206">
        <v>9</v>
      </c>
      <c r="F206">
        <v>55</v>
      </c>
      <c r="G206">
        <v>2000</v>
      </c>
      <c r="H206" s="99">
        <v>2074320</v>
      </c>
      <c r="I206">
        <v>1990</v>
      </c>
      <c r="J206" s="99">
        <v>2105747</v>
      </c>
    </row>
    <row r="207" spans="1:10" x14ac:dyDescent="0.2">
      <c r="A207">
        <v>206</v>
      </c>
      <c r="B207" t="s">
        <v>51</v>
      </c>
      <c r="C207" t="s">
        <v>159</v>
      </c>
      <c r="D207">
        <v>7</v>
      </c>
      <c r="E207">
        <v>20</v>
      </c>
      <c r="F207">
        <v>58</v>
      </c>
      <c r="G207">
        <v>2000</v>
      </c>
      <c r="H207" s="99">
        <v>3661574</v>
      </c>
      <c r="I207">
        <v>2010</v>
      </c>
      <c r="J207" s="99">
        <v>5685028</v>
      </c>
    </row>
    <row r="208" spans="1:10" x14ac:dyDescent="0.2">
      <c r="A208">
        <v>207</v>
      </c>
      <c r="B208" t="s">
        <v>51</v>
      </c>
      <c r="C208" t="s">
        <v>159</v>
      </c>
      <c r="D208">
        <v>7</v>
      </c>
      <c r="E208">
        <v>0</v>
      </c>
      <c r="F208">
        <v>58</v>
      </c>
      <c r="G208">
        <v>2000</v>
      </c>
      <c r="H208" s="99">
        <v>4339508</v>
      </c>
      <c r="I208">
        <v>2010</v>
      </c>
      <c r="J208" s="99">
        <v>5154236</v>
      </c>
    </row>
    <row r="209" spans="1:10" x14ac:dyDescent="0.2">
      <c r="A209">
        <v>208</v>
      </c>
      <c r="B209" t="s">
        <v>586</v>
      </c>
      <c r="C209" t="s">
        <v>582</v>
      </c>
      <c r="D209">
        <v>7</v>
      </c>
      <c r="E209">
        <v>17</v>
      </c>
      <c r="F209">
        <v>60</v>
      </c>
      <c r="G209">
        <v>2001</v>
      </c>
      <c r="H209" s="99">
        <v>4748845</v>
      </c>
      <c r="I209">
        <v>2010</v>
      </c>
      <c r="J209" s="99">
        <v>6207963</v>
      </c>
    </row>
    <row r="210" spans="1:10" x14ac:dyDescent="0.2">
      <c r="A210">
        <v>209</v>
      </c>
      <c r="B210" t="s">
        <v>155</v>
      </c>
      <c r="C210" t="s">
        <v>159</v>
      </c>
      <c r="D210">
        <v>7</v>
      </c>
      <c r="E210">
        <v>3</v>
      </c>
      <c r="F210">
        <v>63</v>
      </c>
      <c r="G210">
        <v>2002</v>
      </c>
      <c r="H210" s="99">
        <v>3160345</v>
      </c>
      <c r="I210">
        <v>2007</v>
      </c>
      <c r="J210" s="99">
        <v>3449690</v>
      </c>
    </row>
    <row r="211" spans="1:10" x14ac:dyDescent="0.2">
      <c r="A211">
        <v>210</v>
      </c>
      <c r="B211" t="s">
        <v>585</v>
      </c>
      <c r="C211" t="s">
        <v>582</v>
      </c>
      <c r="D211">
        <v>7</v>
      </c>
      <c r="E211">
        <v>6</v>
      </c>
      <c r="F211">
        <v>65</v>
      </c>
      <c r="G211">
        <v>2002</v>
      </c>
      <c r="H211" s="99">
        <v>3216767</v>
      </c>
      <c r="I211">
        <v>2008</v>
      </c>
      <c r="J211" s="99">
        <v>3509882</v>
      </c>
    </row>
    <row r="212" spans="1:10" x14ac:dyDescent="0.2">
      <c r="A212">
        <v>211</v>
      </c>
      <c r="B212" t="s">
        <v>157</v>
      </c>
      <c r="C212" t="s">
        <v>161</v>
      </c>
      <c r="D212">
        <v>7</v>
      </c>
      <c r="E212">
        <v>8</v>
      </c>
      <c r="F212">
        <v>71</v>
      </c>
      <c r="G212">
        <v>2002</v>
      </c>
      <c r="H212" s="99">
        <v>3804325</v>
      </c>
      <c r="I212">
        <v>2010</v>
      </c>
      <c r="J212" s="99">
        <v>4138505</v>
      </c>
    </row>
    <row r="213" spans="1:10" x14ac:dyDescent="0.2">
      <c r="A213">
        <v>212</v>
      </c>
      <c r="B213" t="s">
        <v>585</v>
      </c>
      <c r="C213" t="s">
        <v>582</v>
      </c>
      <c r="D213">
        <v>7</v>
      </c>
      <c r="E213">
        <v>23</v>
      </c>
      <c r="F213">
        <v>78</v>
      </c>
      <c r="G213">
        <v>2003</v>
      </c>
      <c r="H213" s="99">
        <v>1839308</v>
      </c>
      <c r="I213">
        <v>1986</v>
      </c>
      <c r="J213" s="99">
        <v>1911811</v>
      </c>
    </row>
    <row r="214" spans="1:10" x14ac:dyDescent="0.2">
      <c r="A214">
        <v>213</v>
      </c>
      <c r="B214" t="s">
        <v>583</v>
      </c>
      <c r="C214" t="s">
        <v>161</v>
      </c>
      <c r="D214">
        <v>7</v>
      </c>
      <c r="E214">
        <v>10</v>
      </c>
      <c r="F214">
        <v>80</v>
      </c>
      <c r="G214">
        <v>2003</v>
      </c>
      <c r="H214" s="99">
        <v>6094046</v>
      </c>
      <c r="I214">
        <v>2010</v>
      </c>
      <c r="J214" s="99">
        <v>10319908</v>
      </c>
    </row>
    <row r="215" spans="1:10" x14ac:dyDescent="0.2">
      <c r="A215">
        <v>214</v>
      </c>
      <c r="B215" t="s">
        <v>22</v>
      </c>
      <c r="C215" t="s">
        <v>160</v>
      </c>
      <c r="D215">
        <v>7</v>
      </c>
      <c r="E215">
        <v>6</v>
      </c>
      <c r="F215">
        <v>82</v>
      </c>
      <c r="G215">
        <v>2004</v>
      </c>
      <c r="H215" s="99">
        <v>3132154</v>
      </c>
      <c r="I215">
        <v>2006</v>
      </c>
      <c r="J215" s="99">
        <v>3348794</v>
      </c>
    </row>
    <row r="216" spans="1:10" x14ac:dyDescent="0.2">
      <c r="A216">
        <v>215</v>
      </c>
      <c r="B216" t="s">
        <v>581</v>
      </c>
      <c r="C216" t="s">
        <v>582</v>
      </c>
      <c r="D216">
        <v>7</v>
      </c>
      <c r="E216">
        <v>3</v>
      </c>
      <c r="F216">
        <v>87</v>
      </c>
      <c r="G216">
        <v>2004</v>
      </c>
      <c r="H216" s="99">
        <v>3226187</v>
      </c>
      <c r="I216">
        <v>2009</v>
      </c>
      <c r="J216" s="99">
        <v>3584151</v>
      </c>
    </row>
    <row r="217" spans="1:10" x14ac:dyDescent="0.2">
      <c r="A217">
        <v>216</v>
      </c>
      <c r="B217" t="s">
        <v>584</v>
      </c>
      <c r="C217" t="s">
        <v>161</v>
      </c>
      <c r="D217">
        <v>7</v>
      </c>
      <c r="E217">
        <v>2</v>
      </c>
      <c r="F217">
        <v>93</v>
      </c>
      <c r="G217">
        <v>2004</v>
      </c>
      <c r="H217" s="99">
        <v>3665450</v>
      </c>
      <c r="I217">
        <v>2010</v>
      </c>
      <c r="J217" s="99">
        <v>4007656</v>
      </c>
    </row>
    <row r="218" spans="1:10" x14ac:dyDescent="0.2">
      <c r="A218">
        <v>217</v>
      </c>
      <c r="B218" t="s">
        <v>585</v>
      </c>
      <c r="C218" t="s">
        <v>582</v>
      </c>
      <c r="D218">
        <v>7</v>
      </c>
      <c r="E218">
        <v>1</v>
      </c>
      <c r="F218">
        <v>94</v>
      </c>
      <c r="G218">
        <v>2004</v>
      </c>
      <c r="H218" s="99">
        <v>3677465</v>
      </c>
      <c r="I218">
        <v>2010</v>
      </c>
      <c r="J218" s="99">
        <v>4020909</v>
      </c>
    </row>
    <row r="219" spans="1:10" x14ac:dyDescent="0.2">
      <c r="A219">
        <v>218</v>
      </c>
      <c r="B219" t="s">
        <v>581</v>
      </c>
      <c r="C219" t="s">
        <v>582</v>
      </c>
      <c r="D219">
        <v>7</v>
      </c>
      <c r="E219">
        <v>17</v>
      </c>
      <c r="F219">
        <v>95</v>
      </c>
      <c r="G219">
        <v>2005</v>
      </c>
      <c r="H219" s="99">
        <v>1586939</v>
      </c>
      <c r="I219">
        <v>1980</v>
      </c>
      <c r="J219" s="99">
        <v>1545994</v>
      </c>
    </row>
    <row r="220" spans="1:10" x14ac:dyDescent="0.2">
      <c r="A220">
        <v>219</v>
      </c>
      <c r="B220" t="s">
        <v>154</v>
      </c>
      <c r="C220" t="s">
        <v>159</v>
      </c>
      <c r="D220">
        <v>7</v>
      </c>
      <c r="E220">
        <v>24</v>
      </c>
      <c r="F220">
        <v>101</v>
      </c>
      <c r="G220">
        <v>2005</v>
      </c>
      <c r="H220" s="99">
        <v>1746174</v>
      </c>
      <c r="I220">
        <v>1984</v>
      </c>
      <c r="J220" s="99">
        <v>1737722</v>
      </c>
    </row>
    <row r="221" spans="1:10" x14ac:dyDescent="0.2">
      <c r="A221">
        <v>220</v>
      </c>
      <c r="B221" t="s">
        <v>583</v>
      </c>
      <c r="C221" t="s">
        <v>161</v>
      </c>
      <c r="D221">
        <v>7</v>
      </c>
      <c r="E221">
        <v>5</v>
      </c>
      <c r="F221">
        <v>103</v>
      </c>
      <c r="G221">
        <v>2005</v>
      </c>
      <c r="H221" s="99">
        <v>3454957</v>
      </c>
      <c r="I221">
        <v>1969</v>
      </c>
      <c r="J221" s="99">
        <v>1043830</v>
      </c>
    </row>
    <row r="222" spans="1:10" x14ac:dyDescent="0.2">
      <c r="A222">
        <v>221</v>
      </c>
      <c r="B222" t="s">
        <v>583</v>
      </c>
      <c r="C222" t="s">
        <v>161</v>
      </c>
      <c r="D222">
        <v>7</v>
      </c>
      <c r="E222">
        <v>11</v>
      </c>
      <c r="F222">
        <v>109</v>
      </c>
      <c r="G222">
        <v>2005</v>
      </c>
      <c r="H222" s="99">
        <v>3753704</v>
      </c>
      <c r="I222">
        <v>2010</v>
      </c>
      <c r="J222" s="99">
        <v>4049242</v>
      </c>
    </row>
    <row r="223" spans="1:10" x14ac:dyDescent="0.2">
      <c r="A223">
        <v>222</v>
      </c>
      <c r="B223" t="s">
        <v>586</v>
      </c>
      <c r="C223" t="s">
        <v>582</v>
      </c>
      <c r="D223">
        <v>7</v>
      </c>
      <c r="E223">
        <v>23</v>
      </c>
      <c r="F223">
        <v>113</v>
      </c>
      <c r="G223">
        <v>2006</v>
      </c>
      <c r="H223" s="99">
        <v>1392766</v>
      </c>
      <c r="I223">
        <v>1977</v>
      </c>
      <c r="J223" s="99">
        <v>1384662</v>
      </c>
    </row>
    <row r="224" spans="1:10" x14ac:dyDescent="0.2">
      <c r="A224">
        <v>223</v>
      </c>
      <c r="B224" t="s">
        <v>584</v>
      </c>
      <c r="C224" t="s">
        <v>161</v>
      </c>
      <c r="D224">
        <v>7</v>
      </c>
      <c r="E224">
        <v>0</v>
      </c>
      <c r="F224">
        <v>116</v>
      </c>
      <c r="G224">
        <v>2006</v>
      </c>
      <c r="H224" s="99">
        <v>2887824</v>
      </c>
      <c r="I224">
        <v>1998</v>
      </c>
      <c r="J224" s="99">
        <v>2767313</v>
      </c>
    </row>
    <row r="225" spans="1:10" x14ac:dyDescent="0.2">
      <c r="A225">
        <v>224</v>
      </c>
      <c r="B225" t="s">
        <v>157</v>
      </c>
      <c r="C225" t="s">
        <v>161</v>
      </c>
      <c r="D225">
        <v>7</v>
      </c>
      <c r="E225">
        <v>8</v>
      </c>
      <c r="F225">
        <v>117</v>
      </c>
      <c r="G225">
        <v>2007</v>
      </c>
      <c r="H225" s="99">
        <v>1509799</v>
      </c>
      <c r="I225">
        <v>1979</v>
      </c>
      <c r="J225" s="99">
        <v>1435596</v>
      </c>
    </row>
    <row r="226" spans="1:10" x14ac:dyDescent="0.2">
      <c r="A226">
        <v>225</v>
      </c>
      <c r="B226" t="s">
        <v>581</v>
      </c>
      <c r="C226" t="s">
        <v>582</v>
      </c>
      <c r="D226">
        <v>7</v>
      </c>
      <c r="E226">
        <v>17</v>
      </c>
      <c r="F226">
        <v>126</v>
      </c>
      <c r="G226">
        <v>2007</v>
      </c>
      <c r="H226" s="99">
        <v>1719011</v>
      </c>
      <c r="I226">
        <v>1983</v>
      </c>
      <c r="J226" s="99">
        <v>1679235</v>
      </c>
    </row>
    <row r="227" spans="1:10" x14ac:dyDescent="0.2">
      <c r="A227">
        <v>226</v>
      </c>
      <c r="B227" t="s">
        <v>586</v>
      </c>
      <c r="C227" t="s">
        <v>582</v>
      </c>
      <c r="D227">
        <v>7</v>
      </c>
      <c r="E227">
        <v>22</v>
      </c>
      <c r="F227">
        <v>126</v>
      </c>
      <c r="G227">
        <v>2007</v>
      </c>
      <c r="H227" s="99">
        <v>2867327</v>
      </c>
      <c r="I227">
        <v>2004</v>
      </c>
      <c r="J227" s="99">
        <v>3033844</v>
      </c>
    </row>
    <row r="228" spans="1:10" x14ac:dyDescent="0.2">
      <c r="A228">
        <v>227</v>
      </c>
      <c r="B228" t="s">
        <v>586</v>
      </c>
      <c r="C228" t="s">
        <v>582</v>
      </c>
      <c r="D228">
        <v>7</v>
      </c>
      <c r="E228">
        <v>14</v>
      </c>
      <c r="F228">
        <v>137</v>
      </c>
      <c r="G228">
        <v>2007</v>
      </c>
      <c r="H228" s="99">
        <v>3786321</v>
      </c>
      <c r="I228">
        <v>2010</v>
      </c>
      <c r="J228" s="99">
        <v>4052336</v>
      </c>
    </row>
    <row r="229" spans="1:10" x14ac:dyDescent="0.2">
      <c r="A229">
        <v>228</v>
      </c>
      <c r="B229" t="s">
        <v>581</v>
      </c>
      <c r="C229" t="s">
        <v>582</v>
      </c>
      <c r="D229">
        <v>7</v>
      </c>
      <c r="E229">
        <v>5</v>
      </c>
      <c r="F229">
        <v>139</v>
      </c>
      <c r="G229">
        <v>2007</v>
      </c>
      <c r="H229" s="99">
        <v>5443661</v>
      </c>
      <c r="I229">
        <v>2010</v>
      </c>
      <c r="J229" s="99">
        <v>8145913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rightToLeft="1" tabSelected="1" topLeftCell="G1" workbookViewId="0">
      <pane ySplit="2" topLeftCell="A3" activePane="bottomLeft" state="frozen"/>
      <selection activeCell="C1" sqref="C1"/>
      <selection pane="bottomLeft" activeCell="N2" sqref="N2:N38"/>
    </sheetView>
  </sheetViews>
  <sheetFormatPr defaultRowHeight="14.25" x14ac:dyDescent="0.2"/>
  <cols>
    <col min="1" max="1" width="12.125" hidden="1" customWidth="1"/>
    <col min="2" max="2" width="12.625" hidden="1" customWidth="1"/>
    <col min="3" max="3" width="14.75" bestFit="1" customWidth="1"/>
    <col min="4" max="4" width="10" bestFit="1" customWidth="1"/>
    <col min="5" max="5" width="10.75" customWidth="1"/>
    <col min="6" max="6" width="9.875" bestFit="1" customWidth="1"/>
    <col min="7" max="7" width="10.875" bestFit="1" customWidth="1"/>
    <col min="8" max="8" width="10.375" hidden="1" customWidth="1"/>
    <col min="9" max="9" width="9" hidden="1" customWidth="1"/>
    <col min="10" max="10" width="9.875" bestFit="1" customWidth="1"/>
    <col min="12" max="12" width="12.75" bestFit="1" customWidth="1"/>
  </cols>
  <sheetData>
    <row r="1" spans="1:14" ht="60" x14ac:dyDescent="0.2">
      <c r="A1" s="27" t="s">
        <v>2</v>
      </c>
      <c r="B1" s="27" t="s">
        <v>67</v>
      </c>
      <c r="C1" s="27" t="s">
        <v>0</v>
      </c>
      <c r="D1" s="27" t="s">
        <v>45</v>
      </c>
      <c r="E1" s="27" t="s">
        <v>115</v>
      </c>
      <c r="F1" s="27" t="s">
        <v>65</v>
      </c>
      <c r="G1" s="27" t="s">
        <v>66</v>
      </c>
      <c r="H1" s="27" t="s">
        <v>158</v>
      </c>
      <c r="I1" s="27" t="s">
        <v>162</v>
      </c>
      <c r="J1" s="27" t="s">
        <v>166</v>
      </c>
      <c r="K1" s="27" t="s">
        <v>167</v>
      </c>
      <c r="L1" s="27" t="s">
        <v>96</v>
      </c>
      <c r="M1" s="27" t="s">
        <v>168</v>
      </c>
      <c r="N1" s="27" t="s">
        <v>169</v>
      </c>
    </row>
    <row r="2" spans="1:14" x14ac:dyDescent="0.2">
      <c r="A2" s="1">
        <v>510119068</v>
      </c>
      <c r="B2" s="1" t="s">
        <v>119</v>
      </c>
      <c r="C2" s="1" t="s">
        <v>114</v>
      </c>
      <c r="D2" s="5" t="s">
        <v>116</v>
      </c>
      <c r="E2" s="26">
        <v>36432</v>
      </c>
      <c r="F2" s="3">
        <v>3600000</v>
      </c>
      <c r="G2" s="3">
        <v>30000000</v>
      </c>
      <c r="H2" t="str">
        <f>IF(OR(D2=$G$41,D2=$G$42,D2=$G$43,D2=$G$44),$G$40,IF(OR(D2=$H$41,D2=$H$42,D2=$H$43,D2=$H$44),$H$40,$I$40))</f>
        <v>מרכז</v>
      </c>
      <c r="I2" s="28" t="str">
        <f>IF(E2&lt;=$J$40,$K$40,IF(E2&lt;=$J$41,$K$41,$K$42))</f>
        <v>ותיקה</v>
      </c>
      <c r="J2">
        <f>G2/F2</f>
        <v>8.3333333333333339</v>
      </c>
      <c r="K2">
        <f>IF(C2=$L$40,(J2*$M$40)+J2,IF(C2=$L$41,(J2*$M$41)+J2,IF(OR(C2=$L$42,C2=$L$43),(J2*$M$42)+J2,(J2*$M$44)+J2)))</f>
        <v>8.5833333333333339</v>
      </c>
      <c r="L2">
        <f>IF(AND(F2&lt;$N$40,J2&lt;$N$41),G2*$N$42,IF(J2&gt;$N$43,$N$47,IF(AND(D2=$N$48,OR(C2=$N$44,C2=$N$45)),G2*$N$46,$N$49)))</f>
        <v>180000</v>
      </c>
      <c r="M2">
        <f>IF(L2&lt;=$P$40,L2*$Q$40,IF(L2&lt;=$P$41,L2*$Q$41,IF(L2&lt;=$P$42,L2*$Q$42,L2*$Q$43)))</f>
        <v>27000</v>
      </c>
      <c r="N2">
        <f>IF(L2&lt;=$P$40,L2*$Q$40,IF(L2&lt;=$P$41,(L2-$P$40)*$Q$41+$R$40,IF(L2&lt;=$P$42,(L2-$P$41)*$Q$42+$R$41,(L2-$P$42)*$Q$43+$R$42)))</f>
        <v>1500</v>
      </c>
    </row>
    <row r="3" spans="1:14" x14ac:dyDescent="0.2">
      <c r="A3" s="1">
        <v>511661373</v>
      </c>
      <c r="B3" s="1" t="s">
        <v>120</v>
      </c>
      <c r="C3" s="1" t="s">
        <v>4</v>
      </c>
      <c r="D3" s="5" t="s">
        <v>48</v>
      </c>
      <c r="E3" s="26">
        <v>39408</v>
      </c>
      <c r="F3" s="3">
        <v>1500000</v>
      </c>
      <c r="G3" s="3">
        <v>30000000</v>
      </c>
      <c r="H3" t="str">
        <f t="shared" ref="H3:H38" si="0">IF(OR(D3=$G$41,D3=$G$42,D3=$G$43,D3=$G$44),$G$40,IF(OR(D3=$H$41,D3=$H$42,D3=$H$43,D3=$H$44),$H$40,$I$40))</f>
        <v>מרכז</v>
      </c>
      <c r="I3" s="28" t="str">
        <f t="shared" ref="I3:I38" si="1">IF(E3&lt;=$J$40,$K$40,IF(E3&lt;=$J$41,$K$41,$K$42))</f>
        <v>חדשה</v>
      </c>
      <c r="J3">
        <f t="shared" ref="J3:J38" si="2">G3/F3</f>
        <v>20</v>
      </c>
      <c r="K3">
        <f t="shared" ref="K3:K38" si="3">IF(C3=$L$40,(J3*$M$40)+J3,IF(C3=$L$41,(J3*$M$41)+J3,IF(OR(C3=$L$42,C3=$L$43),(J3*$M$42)+J3,(J3*$M$44)+J3)))</f>
        <v>20.3</v>
      </c>
      <c r="L3">
        <f t="shared" ref="L3:L38" si="4">IF(AND(F3&lt;$N$40,J3&lt;$N$41),G3*$N$42,IF(J3&gt;$N$43,$N$47,IF(AND(D3=$N$48,OR(C3=$N$44,C3=$N$45)),G3*$N$46,$N$49)))</f>
        <v>270000</v>
      </c>
      <c r="M3">
        <f t="shared" ref="M3:M38" si="5">IF(L3&lt;=$P$40,L3*$Q$40,IF(L3&lt;=$P$41,L3*$Q$41,IF(L3&lt;=$P$42,L3*$Q$42,L3*$Q$43)))</f>
        <v>67500</v>
      </c>
      <c r="N3">
        <f t="shared" ref="N3:N38" si="6">IF(L3&lt;=$P$40,L3*$Q$40,IF(L3&lt;=$P$41,(L3-$P$40)*$Q$41+$R$40,IF(L3&lt;=$P$42,(L3-$P$41)*$Q$42+$R$41,(L3-$P$42)*$Q$43+$R$42)))</f>
        <v>19000</v>
      </c>
    </row>
    <row r="4" spans="1:14" x14ac:dyDescent="0.2">
      <c r="A4">
        <v>520041773</v>
      </c>
      <c r="B4" t="s">
        <v>121</v>
      </c>
      <c r="C4" t="s">
        <v>5</v>
      </c>
      <c r="D4" t="s">
        <v>47</v>
      </c>
      <c r="E4" s="26">
        <v>36028</v>
      </c>
      <c r="F4" s="3">
        <v>5000000</v>
      </c>
      <c r="G4" s="3">
        <v>20000000</v>
      </c>
      <c r="H4" t="str">
        <f t="shared" si="0"/>
        <v>מרכז</v>
      </c>
      <c r="I4" s="28" t="str">
        <f t="shared" si="1"/>
        <v>ותיקה</v>
      </c>
      <c r="J4">
        <f t="shared" si="2"/>
        <v>4</v>
      </c>
      <c r="K4">
        <f t="shared" si="3"/>
        <v>4</v>
      </c>
      <c r="L4">
        <f t="shared" si="4"/>
        <v>0</v>
      </c>
      <c r="M4">
        <f t="shared" si="5"/>
        <v>0</v>
      </c>
      <c r="N4">
        <f t="shared" si="6"/>
        <v>0</v>
      </c>
    </row>
    <row r="5" spans="1:14" x14ac:dyDescent="0.2">
      <c r="A5">
        <v>520043928</v>
      </c>
      <c r="B5" t="s">
        <v>122</v>
      </c>
      <c r="C5" t="s">
        <v>6</v>
      </c>
      <c r="D5" t="s">
        <v>116</v>
      </c>
      <c r="E5" s="26">
        <v>39473</v>
      </c>
      <c r="F5" s="3">
        <v>3400000</v>
      </c>
      <c r="G5" s="3">
        <v>40000000</v>
      </c>
      <c r="H5" t="str">
        <f t="shared" si="0"/>
        <v>מרכז</v>
      </c>
      <c r="I5" s="28" t="str">
        <f t="shared" si="1"/>
        <v>חדשה</v>
      </c>
      <c r="J5">
        <f t="shared" si="2"/>
        <v>11.764705882352942</v>
      </c>
      <c r="K5">
        <f t="shared" si="3"/>
        <v>11.941176470588236</v>
      </c>
      <c r="L5">
        <f t="shared" si="4"/>
        <v>240000</v>
      </c>
      <c r="M5">
        <f t="shared" si="5"/>
        <v>60000</v>
      </c>
      <c r="N5">
        <f t="shared" si="6"/>
        <v>11500</v>
      </c>
    </row>
    <row r="6" spans="1:14" x14ac:dyDescent="0.2">
      <c r="A6" s="1">
        <v>512434218</v>
      </c>
      <c r="B6" s="1" t="s">
        <v>123</v>
      </c>
      <c r="C6" s="1" t="s">
        <v>4</v>
      </c>
      <c r="D6" s="5" t="s">
        <v>51</v>
      </c>
      <c r="E6" s="26">
        <v>35290</v>
      </c>
      <c r="F6" s="3">
        <v>2300000</v>
      </c>
      <c r="G6" s="3">
        <v>18000000</v>
      </c>
      <c r="H6" t="str">
        <f t="shared" si="0"/>
        <v>צפון</v>
      </c>
      <c r="I6" s="28" t="str">
        <f t="shared" si="1"/>
        <v>ותיקה</v>
      </c>
      <c r="J6">
        <f t="shared" si="2"/>
        <v>7.8260869565217392</v>
      </c>
      <c r="K6">
        <f t="shared" si="3"/>
        <v>7.9434782608695658</v>
      </c>
      <c r="L6">
        <f t="shared" si="4"/>
        <v>0</v>
      </c>
      <c r="M6">
        <f t="shared" si="5"/>
        <v>0</v>
      </c>
      <c r="N6">
        <f t="shared" si="6"/>
        <v>0</v>
      </c>
    </row>
    <row r="7" spans="1:14" x14ac:dyDescent="0.2">
      <c r="A7">
        <v>520043035</v>
      </c>
      <c r="B7" t="s">
        <v>124</v>
      </c>
      <c r="C7" t="s">
        <v>6</v>
      </c>
      <c r="D7" t="s">
        <v>116</v>
      </c>
      <c r="E7" s="26">
        <v>39517</v>
      </c>
      <c r="F7" s="3">
        <v>3600000</v>
      </c>
      <c r="G7" s="3">
        <v>45000000</v>
      </c>
      <c r="H7" t="str">
        <f t="shared" si="0"/>
        <v>מרכז</v>
      </c>
      <c r="I7" s="28" t="str">
        <f t="shared" si="1"/>
        <v>חדשה</v>
      </c>
      <c r="J7">
        <f t="shared" si="2"/>
        <v>12.5</v>
      </c>
      <c r="K7">
        <f t="shared" si="3"/>
        <v>12.6875</v>
      </c>
      <c r="L7">
        <f t="shared" si="4"/>
        <v>270000</v>
      </c>
      <c r="M7">
        <f t="shared" si="5"/>
        <v>67500</v>
      </c>
      <c r="N7">
        <f t="shared" si="6"/>
        <v>19000</v>
      </c>
    </row>
    <row r="8" spans="1:14" x14ac:dyDescent="0.2">
      <c r="A8" s="1">
        <v>511722316</v>
      </c>
      <c r="B8" s="1" t="s">
        <v>125</v>
      </c>
      <c r="C8" s="1" t="s">
        <v>4</v>
      </c>
      <c r="D8" s="5" t="s">
        <v>116</v>
      </c>
      <c r="E8" s="26">
        <v>38493</v>
      </c>
      <c r="F8" s="3">
        <v>4600000</v>
      </c>
      <c r="G8" s="3">
        <v>34000000</v>
      </c>
      <c r="H8" t="str">
        <f t="shared" si="0"/>
        <v>מרכז</v>
      </c>
      <c r="I8" s="28" t="str">
        <f t="shared" si="1"/>
        <v>בינונית</v>
      </c>
      <c r="J8">
        <f t="shared" si="2"/>
        <v>7.3913043478260869</v>
      </c>
      <c r="K8">
        <f t="shared" si="3"/>
        <v>7.5021739130434781</v>
      </c>
      <c r="L8">
        <f t="shared" si="4"/>
        <v>0</v>
      </c>
      <c r="M8">
        <f t="shared" si="5"/>
        <v>0</v>
      </c>
      <c r="N8">
        <f t="shared" si="6"/>
        <v>0</v>
      </c>
    </row>
    <row r="9" spans="1:14" x14ac:dyDescent="0.2">
      <c r="A9">
        <v>520041963</v>
      </c>
      <c r="B9" t="s">
        <v>126</v>
      </c>
      <c r="C9" t="s">
        <v>5</v>
      </c>
      <c r="D9" t="s">
        <v>116</v>
      </c>
      <c r="E9" s="26">
        <v>40375</v>
      </c>
      <c r="F9" s="3">
        <v>5000000</v>
      </c>
      <c r="G9" s="3">
        <v>28000000</v>
      </c>
      <c r="H9" t="str">
        <f t="shared" si="0"/>
        <v>מרכז</v>
      </c>
      <c r="I9" s="28" t="str">
        <f t="shared" si="1"/>
        <v>חדשה</v>
      </c>
      <c r="J9">
        <f t="shared" si="2"/>
        <v>5.6</v>
      </c>
      <c r="K9">
        <f t="shared" si="3"/>
        <v>5.6</v>
      </c>
      <c r="L9">
        <f t="shared" si="4"/>
        <v>0</v>
      </c>
      <c r="M9">
        <f t="shared" si="5"/>
        <v>0</v>
      </c>
      <c r="N9">
        <f t="shared" si="6"/>
        <v>0</v>
      </c>
    </row>
    <row r="10" spans="1:14" x14ac:dyDescent="0.2">
      <c r="A10" s="1">
        <v>510007800</v>
      </c>
      <c r="B10" s="1" t="s">
        <v>127</v>
      </c>
      <c r="C10" s="1" t="s">
        <v>4</v>
      </c>
      <c r="D10" s="5" t="s">
        <v>116</v>
      </c>
      <c r="E10" s="26">
        <v>34061</v>
      </c>
      <c r="F10" s="3">
        <v>5000000</v>
      </c>
      <c r="G10" s="3">
        <v>24000000</v>
      </c>
      <c r="H10" t="str">
        <f t="shared" si="0"/>
        <v>מרכז</v>
      </c>
      <c r="I10" s="28" t="str">
        <f t="shared" si="1"/>
        <v>ותיקה</v>
      </c>
      <c r="J10">
        <f t="shared" si="2"/>
        <v>4.8</v>
      </c>
      <c r="K10">
        <f t="shared" si="3"/>
        <v>4.8719999999999999</v>
      </c>
      <c r="L10">
        <f t="shared" si="4"/>
        <v>0</v>
      </c>
      <c r="M10">
        <f t="shared" si="5"/>
        <v>0</v>
      </c>
      <c r="N10">
        <f t="shared" si="6"/>
        <v>0</v>
      </c>
    </row>
    <row r="11" spans="1:14" x14ac:dyDescent="0.2">
      <c r="A11" s="1">
        <v>512623950</v>
      </c>
      <c r="B11" s="1" t="s">
        <v>128</v>
      </c>
      <c r="C11" s="1" t="s">
        <v>6</v>
      </c>
      <c r="D11" s="1" t="s">
        <v>116</v>
      </c>
      <c r="E11" s="26">
        <v>35469</v>
      </c>
      <c r="F11" s="3">
        <v>1000000</v>
      </c>
      <c r="G11" s="3">
        <v>50000000</v>
      </c>
      <c r="H11" t="str">
        <f t="shared" si="0"/>
        <v>מרכז</v>
      </c>
      <c r="I11" s="28" t="str">
        <f t="shared" si="1"/>
        <v>ותיקה</v>
      </c>
      <c r="J11">
        <f t="shared" si="2"/>
        <v>50</v>
      </c>
      <c r="K11">
        <f t="shared" si="3"/>
        <v>50.75</v>
      </c>
      <c r="L11">
        <f t="shared" si="4"/>
        <v>270000</v>
      </c>
      <c r="M11">
        <f t="shared" si="5"/>
        <v>67500</v>
      </c>
      <c r="N11">
        <f t="shared" si="6"/>
        <v>19000</v>
      </c>
    </row>
    <row r="12" spans="1:14" x14ac:dyDescent="0.2">
      <c r="A12" s="1">
        <v>512578022</v>
      </c>
      <c r="B12" s="1" t="s">
        <v>129</v>
      </c>
      <c r="C12" s="1" t="s">
        <v>4</v>
      </c>
      <c r="D12" s="5" t="s">
        <v>154</v>
      </c>
      <c r="E12" s="26">
        <v>37116</v>
      </c>
      <c r="F12" s="3">
        <v>1200000</v>
      </c>
      <c r="G12" s="3">
        <v>32000000</v>
      </c>
      <c r="H12" t="str">
        <f t="shared" si="0"/>
        <v>צפון</v>
      </c>
      <c r="I12" s="28" t="str">
        <f t="shared" si="1"/>
        <v>ותיקה</v>
      </c>
      <c r="J12">
        <f t="shared" si="2"/>
        <v>26.666666666666668</v>
      </c>
      <c r="K12">
        <f t="shared" si="3"/>
        <v>27.066666666666666</v>
      </c>
      <c r="L12">
        <f t="shared" si="4"/>
        <v>270000</v>
      </c>
      <c r="M12">
        <f t="shared" si="5"/>
        <v>67500</v>
      </c>
      <c r="N12">
        <f t="shared" si="6"/>
        <v>19000</v>
      </c>
    </row>
    <row r="13" spans="1:14" x14ac:dyDescent="0.2">
      <c r="A13" s="1">
        <v>512623869</v>
      </c>
      <c r="B13" s="1" t="s">
        <v>130</v>
      </c>
      <c r="C13" s="1" t="s">
        <v>6</v>
      </c>
      <c r="D13" s="1" t="s">
        <v>116</v>
      </c>
      <c r="E13" s="26">
        <v>37914</v>
      </c>
      <c r="F13" s="3">
        <v>3400000</v>
      </c>
      <c r="G13" s="3">
        <v>45000000</v>
      </c>
      <c r="H13" t="str">
        <f t="shared" si="0"/>
        <v>מרכז</v>
      </c>
      <c r="I13" s="28" t="str">
        <f t="shared" si="1"/>
        <v>בינונית</v>
      </c>
      <c r="J13">
        <f t="shared" si="2"/>
        <v>13.235294117647058</v>
      </c>
      <c r="K13">
        <f t="shared" si="3"/>
        <v>13.433823529411764</v>
      </c>
      <c r="L13">
        <f t="shared" si="4"/>
        <v>270000</v>
      </c>
      <c r="M13">
        <f t="shared" si="5"/>
        <v>67500</v>
      </c>
      <c r="N13">
        <f t="shared" si="6"/>
        <v>19000</v>
      </c>
    </row>
    <row r="14" spans="1:14" x14ac:dyDescent="0.2">
      <c r="A14" s="1">
        <v>512112806</v>
      </c>
      <c r="B14" s="1" t="s">
        <v>131</v>
      </c>
      <c r="C14" s="1" t="s">
        <v>114</v>
      </c>
      <c r="D14" s="1" t="s">
        <v>154</v>
      </c>
      <c r="E14" s="26">
        <v>38820</v>
      </c>
      <c r="F14" s="3">
        <v>2400000</v>
      </c>
      <c r="G14" s="3">
        <v>22000000</v>
      </c>
      <c r="H14" t="str">
        <f t="shared" si="0"/>
        <v>צפון</v>
      </c>
      <c r="I14" s="28" t="str">
        <f t="shared" si="1"/>
        <v>בינונית</v>
      </c>
      <c r="J14">
        <f t="shared" si="2"/>
        <v>9.1666666666666661</v>
      </c>
      <c r="K14">
        <f t="shared" si="3"/>
        <v>9.4416666666666664</v>
      </c>
      <c r="L14">
        <f t="shared" si="4"/>
        <v>0</v>
      </c>
      <c r="M14">
        <f t="shared" si="5"/>
        <v>0</v>
      </c>
      <c r="N14">
        <f t="shared" si="6"/>
        <v>0</v>
      </c>
    </row>
    <row r="15" spans="1:14" x14ac:dyDescent="0.2">
      <c r="A15">
        <v>520041740</v>
      </c>
      <c r="B15" t="s">
        <v>132</v>
      </c>
      <c r="C15" t="s">
        <v>5</v>
      </c>
      <c r="D15" t="s">
        <v>116</v>
      </c>
      <c r="E15" s="26">
        <v>35958</v>
      </c>
      <c r="F15" s="3">
        <v>3800000</v>
      </c>
      <c r="G15" s="3">
        <v>32000000</v>
      </c>
      <c r="H15" t="str">
        <f t="shared" si="0"/>
        <v>מרכז</v>
      </c>
      <c r="I15" s="28" t="str">
        <f t="shared" si="1"/>
        <v>ותיקה</v>
      </c>
      <c r="J15">
        <f t="shared" si="2"/>
        <v>8.4210526315789469</v>
      </c>
      <c r="K15">
        <f t="shared" si="3"/>
        <v>8.4210526315789469</v>
      </c>
      <c r="L15">
        <f t="shared" si="4"/>
        <v>0</v>
      </c>
      <c r="M15">
        <f t="shared" si="5"/>
        <v>0</v>
      </c>
      <c r="N15">
        <f t="shared" si="6"/>
        <v>0</v>
      </c>
    </row>
    <row r="16" spans="1:14" x14ac:dyDescent="0.2">
      <c r="A16" s="1">
        <v>512096793</v>
      </c>
      <c r="B16" s="1" t="s">
        <v>133</v>
      </c>
      <c r="C16" s="1" t="s">
        <v>114</v>
      </c>
      <c r="D16" s="1" t="s">
        <v>116</v>
      </c>
      <c r="E16" s="26">
        <v>38778</v>
      </c>
      <c r="F16" s="3">
        <v>1000000</v>
      </c>
      <c r="G16" s="3">
        <v>32000000</v>
      </c>
      <c r="H16" t="str">
        <f t="shared" si="0"/>
        <v>מרכז</v>
      </c>
      <c r="I16" s="28" t="str">
        <f t="shared" si="1"/>
        <v>בינונית</v>
      </c>
      <c r="J16">
        <f t="shared" si="2"/>
        <v>32</v>
      </c>
      <c r="K16">
        <f t="shared" si="3"/>
        <v>32.96</v>
      </c>
      <c r="L16">
        <f t="shared" si="4"/>
        <v>270000</v>
      </c>
      <c r="M16">
        <f t="shared" si="5"/>
        <v>67500</v>
      </c>
      <c r="N16">
        <f t="shared" si="6"/>
        <v>19000</v>
      </c>
    </row>
    <row r="17" spans="1:14" x14ac:dyDescent="0.2">
      <c r="A17" s="1">
        <v>512557596</v>
      </c>
      <c r="B17" s="1" t="s">
        <v>21</v>
      </c>
      <c r="C17" s="1" t="s">
        <v>6</v>
      </c>
      <c r="D17" s="1" t="s">
        <v>116</v>
      </c>
      <c r="E17" s="26">
        <v>33898</v>
      </c>
      <c r="F17" s="3">
        <v>3200000</v>
      </c>
      <c r="G17" s="3">
        <v>42000000</v>
      </c>
      <c r="H17" t="str">
        <f t="shared" si="0"/>
        <v>מרכז</v>
      </c>
      <c r="I17" s="28" t="str">
        <f t="shared" si="1"/>
        <v>ותיקה</v>
      </c>
      <c r="J17">
        <f t="shared" si="2"/>
        <v>13.125</v>
      </c>
      <c r="K17">
        <f t="shared" si="3"/>
        <v>13.321875</v>
      </c>
      <c r="L17">
        <f t="shared" si="4"/>
        <v>252000</v>
      </c>
      <c r="M17">
        <f t="shared" si="5"/>
        <v>63000</v>
      </c>
      <c r="N17">
        <f t="shared" si="6"/>
        <v>14500</v>
      </c>
    </row>
    <row r="18" spans="1:14" x14ac:dyDescent="0.2">
      <c r="A18">
        <v>520042466</v>
      </c>
      <c r="B18" t="s">
        <v>134</v>
      </c>
      <c r="C18" t="s">
        <v>6</v>
      </c>
      <c r="D18" t="s">
        <v>155</v>
      </c>
      <c r="E18" s="26">
        <v>36911</v>
      </c>
      <c r="F18" s="3">
        <v>3800000</v>
      </c>
      <c r="G18" s="3">
        <v>20000000</v>
      </c>
      <c r="H18" t="str">
        <f t="shared" si="0"/>
        <v>צפון</v>
      </c>
      <c r="I18" s="28" t="str">
        <f t="shared" si="1"/>
        <v>ותיקה</v>
      </c>
      <c r="J18">
        <f t="shared" si="2"/>
        <v>5.2631578947368425</v>
      </c>
      <c r="K18">
        <f t="shared" si="3"/>
        <v>5.3421052631578947</v>
      </c>
      <c r="L18">
        <f t="shared" si="4"/>
        <v>0</v>
      </c>
      <c r="M18">
        <f t="shared" si="5"/>
        <v>0</v>
      </c>
      <c r="N18">
        <f t="shared" si="6"/>
        <v>0</v>
      </c>
    </row>
    <row r="19" spans="1:14" x14ac:dyDescent="0.2">
      <c r="A19" s="1">
        <v>511316903</v>
      </c>
      <c r="B19" s="1" t="s">
        <v>135</v>
      </c>
      <c r="C19" s="1" t="s">
        <v>4</v>
      </c>
      <c r="D19" s="5" t="s">
        <v>155</v>
      </c>
      <c r="E19" s="26">
        <v>38820</v>
      </c>
      <c r="F19" s="3">
        <v>3600000</v>
      </c>
      <c r="G19" s="3">
        <v>36000000</v>
      </c>
      <c r="H19" t="str">
        <f t="shared" si="0"/>
        <v>צפון</v>
      </c>
      <c r="I19" s="28" t="str">
        <f t="shared" si="1"/>
        <v>בינונית</v>
      </c>
      <c r="J19">
        <f t="shared" si="2"/>
        <v>10</v>
      </c>
      <c r="K19">
        <f t="shared" si="3"/>
        <v>10.15</v>
      </c>
      <c r="L19">
        <f t="shared" si="4"/>
        <v>0</v>
      </c>
      <c r="M19">
        <f t="shared" si="5"/>
        <v>0</v>
      </c>
      <c r="N19">
        <f t="shared" si="6"/>
        <v>0</v>
      </c>
    </row>
    <row r="20" spans="1:14" x14ac:dyDescent="0.2">
      <c r="A20" s="1">
        <v>512073453</v>
      </c>
      <c r="B20" s="1" t="s">
        <v>136</v>
      </c>
      <c r="C20" s="1" t="s">
        <v>114</v>
      </c>
      <c r="D20" s="1" t="s">
        <v>47</v>
      </c>
      <c r="E20" s="26">
        <v>34328</v>
      </c>
      <c r="F20" s="3">
        <v>3200000</v>
      </c>
      <c r="G20" s="3">
        <v>26000000</v>
      </c>
      <c r="H20" t="str">
        <f t="shared" si="0"/>
        <v>מרכז</v>
      </c>
      <c r="I20" s="28" t="str">
        <f t="shared" si="1"/>
        <v>ותיקה</v>
      </c>
      <c r="J20">
        <f t="shared" si="2"/>
        <v>8.125</v>
      </c>
      <c r="K20">
        <f t="shared" si="3"/>
        <v>8.3687500000000004</v>
      </c>
      <c r="L20">
        <f t="shared" si="4"/>
        <v>0</v>
      </c>
      <c r="M20">
        <f t="shared" si="5"/>
        <v>0</v>
      </c>
      <c r="N20">
        <f t="shared" si="6"/>
        <v>0</v>
      </c>
    </row>
    <row r="21" spans="1:14" x14ac:dyDescent="0.2">
      <c r="A21" s="1">
        <v>512420647</v>
      </c>
      <c r="B21" s="1" t="s">
        <v>137</v>
      </c>
      <c r="C21" s="1" t="s">
        <v>6</v>
      </c>
      <c r="D21" s="1" t="s">
        <v>157</v>
      </c>
      <c r="E21" s="26">
        <v>38368</v>
      </c>
      <c r="F21" s="3">
        <v>3800000</v>
      </c>
      <c r="G21" s="3">
        <v>22000000</v>
      </c>
      <c r="H21" t="str">
        <f t="shared" si="0"/>
        <v>דרום</v>
      </c>
      <c r="I21" s="28" t="str">
        <f t="shared" si="1"/>
        <v>בינונית</v>
      </c>
      <c r="J21">
        <f t="shared" si="2"/>
        <v>5.7894736842105265</v>
      </c>
      <c r="K21">
        <f t="shared" si="3"/>
        <v>5.8763157894736846</v>
      </c>
      <c r="L21">
        <f t="shared" si="4"/>
        <v>0</v>
      </c>
      <c r="M21">
        <f t="shared" si="5"/>
        <v>0</v>
      </c>
      <c r="N21">
        <f t="shared" si="6"/>
        <v>0</v>
      </c>
    </row>
    <row r="22" spans="1:14" x14ac:dyDescent="0.2">
      <c r="A22" s="1">
        <v>511812463</v>
      </c>
      <c r="B22" s="1" t="s">
        <v>138</v>
      </c>
      <c r="C22" s="1" t="s">
        <v>4</v>
      </c>
      <c r="D22" s="5" t="s">
        <v>156</v>
      </c>
      <c r="E22" s="26">
        <v>39092</v>
      </c>
      <c r="F22" s="3">
        <v>5000000</v>
      </c>
      <c r="G22" s="3">
        <v>36000000</v>
      </c>
      <c r="H22" t="str">
        <f t="shared" si="0"/>
        <v>דרום</v>
      </c>
      <c r="I22" s="28" t="str">
        <f t="shared" si="1"/>
        <v>חדשה</v>
      </c>
      <c r="J22">
        <f t="shared" si="2"/>
        <v>7.2</v>
      </c>
      <c r="K22">
        <f t="shared" si="3"/>
        <v>7.3079999999999998</v>
      </c>
      <c r="L22">
        <f t="shared" si="4"/>
        <v>0</v>
      </c>
      <c r="M22">
        <f t="shared" si="5"/>
        <v>0</v>
      </c>
      <c r="N22">
        <f t="shared" si="6"/>
        <v>0</v>
      </c>
    </row>
    <row r="23" spans="1:14" x14ac:dyDescent="0.2">
      <c r="A23" s="1">
        <v>512758350</v>
      </c>
      <c r="B23" s="1" t="s">
        <v>139</v>
      </c>
      <c r="C23" s="1" t="s">
        <v>5</v>
      </c>
      <c r="D23" s="1" t="s">
        <v>117</v>
      </c>
      <c r="E23" s="26">
        <v>36013</v>
      </c>
      <c r="F23" s="3">
        <v>2200000</v>
      </c>
      <c r="G23" s="3">
        <v>46000000</v>
      </c>
      <c r="H23" t="str">
        <f t="shared" si="0"/>
        <v>מרכז</v>
      </c>
      <c r="I23" s="28" t="str">
        <f t="shared" si="1"/>
        <v>ותיקה</v>
      </c>
      <c r="J23">
        <f t="shared" si="2"/>
        <v>20.90909090909091</v>
      </c>
      <c r="K23">
        <f t="shared" si="3"/>
        <v>20.90909090909091</v>
      </c>
      <c r="L23">
        <f t="shared" si="4"/>
        <v>270000</v>
      </c>
      <c r="M23">
        <f t="shared" si="5"/>
        <v>67500</v>
      </c>
      <c r="N23">
        <f t="shared" si="6"/>
        <v>19000</v>
      </c>
    </row>
    <row r="24" spans="1:14" x14ac:dyDescent="0.2">
      <c r="A24">
        <v>550011373</v>
      </c>
      <c r="B24" t="s">
        <v>140</v>
      </c>
      <c r="C24" t="s">
        <v>91</v>
      </c>
      <c r="D24" t="s">
        <v>117</v>
      </c>
      <c r="E24" s="26">
        <v>33981</v>
      </c>
      <c r="F24" s="3">
        <v>1000000</v>
      </c>
      <c r="G24" s="3">
        <v>22000000</v>
      </c>
      <c r="H24" t="str">
        <f t="shared" si="0"/>
        <v>מרכז</v>
      </c>
      <c r="I24" s="28" t="str">
        <f t="shared" si="1"/>
        <v>ותיקה</v>
      </c>
      <c r="J24">
        <f t="shared" si="2"/>
        <v>22</v>
      </c>
      <c r="K24">
        <f t="shared" si="3"/>
        <v>22.44</v>
      </c>
      <c r="L24">
        <f t="shared" si="4"/>
        <v>270000</v>
      </c>
      <c r="M24">
        <f t="shared" si="5"/>
        <v>67500</v>
      </c>
      <c r="N24">
        <f t="shared" si="6"/>
        <v>19000</v>
      </c>
    </row>
    <row r="25" spans="1:14" x14ac:dyDescent="0.2">
      <c r="A25">
        <v>520043159</v>
      </c>
      <c r="B25" t="s">
        <v>83</v>
      </c>
      <c r="C25" s="1" t="s">
        <v>114</v>
      </c>
      <c r="D25" t="s">
        <v>117</v>
      </c>
      <c r="E25" s="26">
        <v>34187</v>
      </c>
      <c r="F25" s="3">
        <v>4400000</v>
      </c>
      <c r="G25" s="3">
        <v>20000000</v>
      </c>
      <c r="H25" t="str">
        <f t="shared" si="0"/>
        <v>מרכז</v>
      </c>
      <c r="I25" s="28" t="str">
        <f t="shared" si="1"/>
        <v>ותיקה</v>
      </c>
      <c r="J25">
        <f t="shared" si="2"/>
        <v>4.5454545454545459</v>
      </c>
      <c r="K25">
        <f t="shared" si="3"/>
        <v>4.6818181818181825</v>
      </c>
      <c r="L25">
        <f t="shared" si="4"/>
        <v>0</v>
      </c>
      <c r="M25">
        <f t="shared" si="5"/>
        <v>0</v>
      </c>
      <c r="N25">
        <f t="shared" si="6"/>
        <v>0</v>
      </c>
    </row>
    <row r="26" spans="1:14" x14ac:dyDescent="0.2">
      <c r="A26">
        <v>520041674</v>
      </c>
      <c r="B26" t="s">
        <v>141</v>
      </c>
      <c r="C26" t="s">
        <v>5</v>
      </c>
      <c r="D26" t="s">
        <v>117</v>
      </c>
      <c r="E26" s="26">
        <v>36780</v>
      </c>
      <c r="F26" s="3">
        <v>3600000</v>
      </c>
      <c r="G26" s="3">
        <v>40000000</v>
      </c>
      <c r="H26" t="str">
        <f t="shared" si="0"/>
        <v>מרכז</v>
      </c>
      <c r="I26" s="28" t="str">
        <f t="shared" si="1"/>
        <v>ותיקה</v>
      </c>
      <c r="J26">
        <f t="shared" si="2"/>
        <v>11.111111111111111</v>
      </c>
      <c r="K26">
        <f t="shared" si="3"/>
        <v>11.111111111111111</v>
      </c>
      <c r="L26">
        <f t="shared" si="4"/>
        <v>0</v>
      </c>
      <c r="M26">
        <f t="shared" si="5"/>
        <v>0</v>
      </c>
      <c r="N26">
        <f t="shared" si="6"/>
        <v>0</v>
      </c>
    </row>
    <row r="27" spans="1:14" x14ac:dyDescent="0.2">
      <c r="A27" s="1">
        <v>511416612</v>
      </c>
      <c r="B27" s="1" t="s">
        <v>142</v>
      </c>
      <c r="C27" s="1" t="s">
        <v>4</v>
      </c>
      <c r="D27" s="5" t="s">
        <v>154</v>
      </c>
      <c r="E27" s="26">
        <v>38150</v>
      </c>
      <c r="F27" s="3">
        <v>4600000</v>
      </c>
      <c r="G27" s="3">
        <v>42000000</v>
      </c>
      <c r="H27" t="str">
        <f t="shared" si="0"/>
        <v>צפון</v>
      </c>
      <c r="I27" s="28" t="str">
        <f t="shared" si="1"/>
        <v>בינונית</v>
      </c>
      <c r="J27">
        <f t="shared" si="2"/>
        <v>9.1304347826086953</v>
      </c>
      <c r="K27">
        <f t="shared" si="3"/>
        <v>9.2673913043478251</v>
      </c>
      <c r="L27">
        <f t="shared" si="4"/>
        <v>0</v>
      </c>
      <c r="M27">
        <f t="shared" si="5"/>
        <v>0</v>
      </c>
      <c r="N27">
        <f t="shared" si="6"/>
        <v>0</v>
      </c>
    </row>
    <row r="28" spans="1:14" x14ac:dyDescent="0.2">
      <c r="A28">
        <v>520041641</v>
      </c>
      <c r="B28" t="s">
        <v>143</v>
      </c>
      <c r="C28" t="s">
        <v>5</v>
      </c>
      <c r="D28" t="s">
        <v>118</v>
      </c>
      <c r="E28" s="26">
        <v>37844</v>
      </c>
      <c r="F28" s="3">
        <v>2400000</v>
      </c>
      <c r="G28" s="3">
        <v>40000000</v>
      </c>
      <c r="H28" t="str">
        <f t="shared" si="0"/>
        <v>צפון</v>
      </c>
      <c r="I28" s="28" t="str">
        <f t="shared" si="1"/>
        <v>בינונית</v>
      </c>
      <c r="J28">
        <f t="shared" si="2"/>
        <v>16.666666666666668</v>
      </c>
      <c r="K28">
        <f t="shared" si="3"/>
        <v>16.666666666666668</v>
      </c>
      <c r="L28">
        <f t="shared" si="4"/>
        <v>270000</v>
      </c>
      <c r="M28">
        <f t="shared" si="5"/>
        <v>67500</v>
      </c>
      <c r="N28">
        <f t="shared" si="6"/>
        <v>19000</v>
      </c>
    </row>
    <row r="29" spans="1:14" x14ac:dyDescent="0.2">
      <c r="A29" s="1">
        <v>512352444</v>
      </c>
      <c r="B29" s="1" t="s">
        <v>144</v>
      </c>
      <c r="C29" s="1" t="s">
        <v>114</v>
      </c>
      <c r="D29" s="5" t="s">
        <v>116</v>
      </c>
      <c r="E29" s="26">
        <v>38173</v>
      </c>
      <c r="F29" s="3">
        <v>3000000</v>
      </c>
      <c r="G29" s="3">
        <v>28000000</v>
      </c>
      <c r="H29" t="str">
        <f t="shared" si="0"/>
        <v>מרכז</v>
      </c>
      <c r="I29" s="28" t="str">
        <f t="shared" si="1"/>
        <v>בינונית</v>
      </c>
      <c r="J29">
        <f t="shared" si="2"/>
        <v>9.3333333333333339</v>
      </c>
      <c r="K29">
        <f t="shared" si="3"/>
        <v>9.6133333333333333</v>
      </c>
      <c r="L29">
        <f t="shared" si="4"/>
        <v>168000</v>
      </c>
      <c r="M29">
        <f t="shared" si="5"/>
        <v>0</v>
      </c>
      <c r="N29">
        <f t="shared" si="6"/>
        <v>0</v>
      </c>
    </row>
    <row r="30" spans="1:14" x14ac:dyDescent="0.2">
      <c r="A30" s="1">
        <v>512483629</v>
      </c>
      <c r="B30" s="1" t="s">
        <v>145</v>
      </c>
      <c r="C30" s="1" t="s">
        <v>114</v>
      </c>
      <c r="D30" s="1" t="s">
        <v>116</v>
      </c>
      <c r="E30" s="26">
        <v>36222</v>
      </c>
      <c r="F30" s="3">
        <v>1000000</v>
      </c>
      <c r="G30" s="3">
        <v>44000000</v>
      </c>
      <c r="H30" t="str">
        <f t="shared" si="0"/>
        <v>מרכז</v>
      </c>
      <c r="I30" s="28" t="str">
        <f t="shared" si="1"/>
        <v>ותיקה</v>
      </c>
      <c r="J30">
        <f t="shared" si="2"/>
        <v>44</v>
      </c>
      <c r="K30">
        <f t="shared" si="3"/>
        <v>45.32</v>
      </c>
      <c r="L30">
        <f t="shared" si="4"/>
        <v>270000</v>
      </c>
      <c r="M30">
        <f t="shared" si="5"/>
        <v>67500</v>
      </c>
      <c r="N30">
        <f t="shared" si="6"/>
        <v>19000</v>
      </c>
    </row>
    <row r="31" spans="1:14" x14ac:dyDescent="0.2">
      <c r="A31" s="1">
        <v>512367525</v>
      </c>
      <c r="B31" s="1" t="s">
        <v>146</v>
      </c>
      <c r="C31" s="1" t="s">
        <v>4</v>
      </c>
      <c r="D31" s="5" t="s">
        <v>154</v>
      </c>
      <c r="E31" s="26">
        <v>36911</v>
      </c>
      <c r="F31" s="3">
        <v>3800000</v>
      </c>
      <c r="G31" s="3">
        <v>12000000</v>
      </c>
      <c r="H31" t="str">
        <f t="shared" si="0"/>
        <v>צפון</v>
      </c>
      <c r="I31" s="28" t="str">
        <f t="shared" si="1"/>
        <v>ותיקה</v>
      </c>
      <c r="J31">
        <f t="shared" si="2"/>
        <v>3.1578947368421053</v>
      </c>
      <c r="K31">
        <f t="shared" si="3"/>
        <v>3.2052631578947368</v>
      </c>
      <c r="L31">
        <f t="shared" si="4"/>
        <v>0</v>
      </c>
      <c r="M31">
        <f t="shared" si="5"/>
        <v>0</v>
      </c>
      <c r="N31">
        <f t="shared" si="6"/>
        <v>0</v>
      </c>
    </row>
    <row r="32" spans="1:14" x14ac:dyDescent="0.2">
      <c r="A32">
        <v>520041666</v>
      </c>
      <c r="B32" t="s">
        <v>147</v>
      </c>
      <c r="C32" t="s">
        <v>6</v>
      </c>
      <c r="D32" t="s">
        <v>116</v>
      </c>
      <c r="E32" s="26">
        <v>36513</v>
      </c>
      <c r="F32" s="3">
        <v>4400000</v>
      </c>
      <c r="G32" s="3">
        <v>22000000</v>
      </c>
      <c r="H32" t="str">
        <f t="shared" si="0"/>
        <v>מרכז</v>
      </c>
      <c r="I32" s="28" t="str">
        <f t="shared" si="1"/>
        <v>ותיקה</v>
      </c>
      <c r="J32">
        <f t="shared" si="2"/>
        <v>5</v>
      </c>
      <c r="K32">
        <f t="shared" si="3"/>
        <v>5.0750000000000002</v>
      </c>
      <c r="L32">
        <f t="shared" si="4"/>
        <v>132000</v>
      </c>
      <c r="M32">
        <f t="shared" si="5"/>
        <v>0</v>
      </c>
      <c r="N32">
        <f t="shared" si="6"/>
        <v>0</v>
      </c>
    </row>
    <row r="33" spans="1:18" x14ac:dyDescent="0.2">
      <c r="A33" s="1">
        <v>511779639</v>
      </c>
      <c r="B33" s="1" t="s">
        <v>148</v>
      </c>
      <c r="C33" s="1" t="s">
        <v>114</v>
      </c>
      <c r="D33" s="5" t="s">
        <v>116</v>
      </c>
      <c r="E33" s="26">
        <v>37116</v>
      </c>
      <c r="F33" s="3">
        <v>3600000</v>
      </c>
      <c r="G33" s="3">
        <v>18000000</v>
      </c>
      <c r="H33" t="str">
        <f t="shared" si="0"/>
        <v>מרכז</v>
      </c>
      <c r="I33" s="28" t="str">
        <f t="shared" si="1"/>
        <v>ותיקה</v>
      </c>
      <c r="J33">
        <f t="shared" si="2"/>
        <v>5</v>
      </c>
      <c r="K33">
        <f t="shared" si="3"/>
        <v>5.15</v>
      </c>
      <c r="L33">
        <f t="shared" si="4"/>
        <v>108000</v>
      </c>
      <c r="M33">
        <f t="shared" si="5"/>
        <v>0</v>
      </c>
      <c r="N33">
        <f t="shared" si="6"/>
        <v>0</v>
      </c>
    </row>
    <row r="34" spans="1:18" x14ac:dyDescent="0.2">
      <c r="A34" s="1">
        <v>511972374</v>
      </c>
      <c r="B34" s="1" t="s">
        <v>149</v>
      </c>
      <c r="C34" s="1" t="s">
        <v>6</v>
      </c>
      <c r="D34" s="1" t="s">
        <v>116</v>
      </c>
      <c r="E34" s="26">
        <v>39050</v>
      </c>
      <c r="F34" s="3">
        <v>4600000</v>
      </c>
      <c r="G34" s="3">
        <v>34000000</v>
      </c>
      <c r="H34" t="str">
        <f t="shared" si="0"/>
        <v>מרכז</v>
      </c>
      <c r="I34" s="28" t="str">
        <f t="shared" si="1"/>
        <v>בינונית</v>
      </c>
      <c r="J34">
        <f t="shared" si="2"/>
        <v>7.3913043478260869</v>
      </c>
      <c r="K34">
        <f t="shared" si="3"/>
        <v>7.5021739130434781</v>
      </c>
      <c r="L34">
        <f t="shared" si="4"/>
        <v>204000</v>
      </c>
      <c r="M34">
        <f t="shared" si="5"/>
        <v>30600</v>
      </c>
      <c r="N34">
        <f t="shared" si="6"/>
        <v>5100</v>
      </c>
    </row>
    <row r="35" spans="1:18" x14ac:dyDescent="0.2">
      <c r="A35" s="1">
        <v>511651812</v>
      </c>
      <c r="B35" s="1" t="s">
        <v>150</v>
      </c>
      <c r="C35" s="1" t="s">
        <v>114</v>
      </c>
      <c r="D35" s="5" t="s">
        <v>116</v>
      </c>
      <c r="E35" s="26">
        <v>38416</v>
      </c>
      <c r="F35" s="3">
        <v>1800000</v>
      </c>
      <c r="G35" s="3">
        <v>38000000</v>
      </c>
      <c r="H35" t="str">
        <f t="shared" si="0"/>
        <v>מרכז</v>
      </c>
      <c r="I35" s="28" t="str">
        <f t="shared" si="1"/>
        <v>בינונית</v>
      </c>
      <c r="J35">
        <f t="shared" si="2"/>
        <v>21.111111111111111</v>
      </c>
      <c r="K35">
        <f t="shared" si="3"/>
        <v>21.744444444444444</v>
      </c>
      <c r="L35">
        <f t="shared" si="4"/>
        <v>270000</v>
      </c>
      <c r="M35">
        <f t="shared" si="5"/>
        <v>67500</v>
      </c>
      <c r="N35">
        <f t="shared" si="6"/>
        <v>19000</v>
      </c>
    </row>
    <row r="36" spans="1:18" x14ac:dyDescent="0.2">
      <c r="A36">
        <v>550012777</v>
      </c>
      <c r="B36" t="s">
        <v>151</v>
      </c>
      <c r="C36" t="s">
        <v>91</v>
      </c>
      <c r="D36" t="s">
        <v>116</v>
      </c>
      <c r="E36" s="26">
        <v>34061</v>
      </c>
      <c r="F36" s="3">
        <v>2800000</v>
      </c>
      <c r="G36" s="3">
        <v>22000000</v>
      </c>
      <c r="H36" t="str">
        <f t="shared" si="0"/>
        <v>מרכז</v>
      </c>
      <c r="I36" s="28" t="str">
        <f t="shared" si="1"/>
        <v>ותיקה</v>
      </c>
      <c r="J36">
        <f t="shared" si="2"/>
        <v>7.8571428571428568</v>
      </c>
      <c r="K36">
        <f t="shared" si="3"/>
        <v>8.0142857142857142</v>
      </c>
      <c r="L36">
        <f t="shared" si="4"/>
        <v>0</v>
      </c>
      <c r="M36">
        <f t="shared" si="5"/>
        <v>0</v>
      </c>
      <c r="N36">
        <f t="shared" si="6"/>
        <v>0</v>
      </c>
    </row>
    <row r="37" spans="1:18" x14ac:dyDescent="0.2">
      <c r="A37" s="1">
        <v>512101460</v>
      </c>
      <c r="B37" s="1" t="s">
        <v>152</v>
      </c>
      <c r="C37" s="1" t="s">
        <v>6</v>
      </c>
      <c r="D37" s="1" t="s">
        <v>116</v>
      </c>
      <c r="E37" s="26">
        <v>35500</v>
      </c>
      <c r="F37" s="3">
        <v>1200000</v>
      </c>
      <c r="G37" s="3">
        <v>42000000</v>
      </c>
      <c r="H37" t="str">
        <f t="shared" si="0"/>
        <v>מרכז</v>
      </c>
      <c r="I37" s="28" t="str">
        <f t="shared" si="1"/>
        <v>ותיקה</v>
      </c>
      <c r="J37">
        <f t="shared" si="2"/>
        <v>35</v>
      </c>
      <c r="K37">
        <f t="shared" si="3"/>
        <v>35.524999999999999</v>
      </c>
      <c r="L37">
        <f t="shared" si="4"/>
        <v>270000</v>
      </c>
      <c r="M37">
        <f t="shared" si="5"/>
        <v>67500</v>
      </c>
      <c r="N37">
        <f t="shared" si="6"/>
        <v>19000</v>
      </c>
    </row>
    <row r="38" spans="1:18" x14ac:dyDescent="0.2">
      <c r="A38">
        <v>520041948</v>
      </c>
      <c r="B38" t="s">
        <v>153</v>
      </c>
      <c r="C38" s="1" t="s">
        <v>114</v>
      </c>
      <c r="D38" t="s">
        <v>47</v>
      </c>
      <c r="E38" s="26">
        <v>40299</v>
      </c>
      <c r="F38" s="3">
        <v>1200000</v>
      </c>
      <c r="G38" s="3">
        <v>30000000</v>
      </c>
      <c r="H38" t="str">
        <f t="shared" si="0"/>
        <v>מרכז</v>
      </c>
      <c r="I38" s="28" t="str">
        <f t="shared" si="1"/>
        <v>חדשה</v>
      </c>
      <c r="J38">
        <f t="shared" si="2"/>
        <v>25</v>
      </c>
      <c r="K38">
        <f t="shared" si="3"/>
        <v>25.75</v>
      </c>
      <c r="L38">
        <f t="shared" si="4"/>
        <v>270000</v>
      </c>
      <c r="M38">
        <f t="shared" si="5"/>
        <v>67500</v>
      </c>
      <c r="N38">
        <f t="shared" si="6"/>
        <v>19000</v>
      </c>
    </row>
    <row r="39" spans="1:18" s="6" customFormat="1" x14ac:dyDescent="0.2"/>
    <row r="40" spans="1:18" x14ac:dyDescent="0.2">
      <c r="F40" s="5"/>
      <c r="G40" t="s">
        <v>159</v>
      </c>
      <c r="H40" t="s">
        <v>160</v>
      </c>
      <c r="I40" t="s">
        <v>161</v>
      </c>
      <c r="J40" s="29">
        <v>37622</v>
      </c>
      <c r="K40" t="s">
        <v>163</v>
      </c>
      <c r="L40" s="1" t="s">
        <v>114</v>
      </c>
      <c r="M40" s="30">
        <v>0.03</v>
      </c>
      <c r="N40">
        <v>3000000</v>
      </c>
      <c r="P40">
        <v>170000</v>
      </c>
      <c r="Q40" s="30">
        <v>0</v>
      </c>
      <c r="R40">
        <f>P40*Q40</f>
        <v>0</v>
      </c>
    </row>
    <row r="41" spans="1:18" x14ac:dyDescent="0.2">
      <c r="G41" s="5" t="s">
        <v>51</v>
      </c>
      <c r="H41" t="s">
        <v>116</v>
      </c>
      <c r="I41" s="1" t="s">
        <v>157</v>
      </c>
      <c r="J41" s="29">
        <v>39083</v>
      </c>
      <c r="K41" s="1" t="s">
        <v>164</v>
      </c>
      <c r="L41" t="s">
        <v>91</v>
      </c>
      <c r="M41" s="30">
        <v>0.02</v>
      </c>
      <c r="N41">
        <v>6.5</v>
      </c>
      <c r="P41">
        <v>230000</v>
      </c>
      <c r="Q41" s="30">
        <v>0.15</v>
      </c>
      <c r="R41">
        <f>(P41-P40)*Q41+R40</f>
        <v>9000</v>
      </c>
    </row>
    <row r="42" spans="1:18" x14ac:dyDescent="0.2">
      <c r="G42" s="5" t="s">
        <v>154</v>
      </c>
      <c r="H42" s="1" t="s">
        <v>117</v>
      </c>
      <c r="I42" s="5" t="s">
        <v>156</v>
      </c>
      <c r="K42" t="s">
        <v>165</v>
      </c>
      <c r="L42" s="1" t="s">
        <v>4</v>
      </c>
      <c r="M42" s="31">
        <v>1.4999999999999999E-2</v>
      </c>
      <c r="N42" s="32">
        <v>2.5000000000000001E-3</v>
      </c>
      <c r="P42">
        <v>290000</v>
      </c>
      <c r="Q42" s="30">
        <v>0.25</v>
      </c>
      <c r="R42">
        <f>(P42-P41)*Q42+R41</f>
        <v>24000</v>
      </c>
    </row>
    <row r="43" spans="1:18" x14ac:dyDescent="0.2">
      <c r="G43" t="s">
        <v>155</v>
      </c>
      <c r="H43" s="5" t="s">
        <v>48</v>
      </c>
      <c r="L43" t="s">
        <v>6</v>
      </c>
      <c r="M43" s="31">
        <v>1.4999999999999999E-2</v>
      </c>
      <c r="N43">
        <f>AVERAGE($J$2:$J$38)</f>
        <v>14.011386123857514</v>
      </c>
      <c r="Q43" s="30">
        <v>0.35</v>
      </c>
    </row>
    <row r="44" spans="1:18" x14ac:dyDescent="0.2">
      <c r="G44" t="s">
        <v>118</v>
      </c>
      <c r="H44" t="s">
        <v>47</v>
      </c>
      <c r="M44" s="30">
        <v>0</v>
      </c>
      <c r="N44" s="1" t="s">
        <v>114</v>
      </c>
      <c r="Q44" s="30"/>
    </row>
    <row r="45" spans="1:18" x14ac:dyDescent="0.2">
      <c r="N45" t="s">
        <v>6</v>
      </c>
    </row>
    <row r="46" spans="1:18" x14ac:dyDescent="0.2">
      <c r="N46" s="32">
        <v>6.0000000000000001E-3</v>
      </c>
    </row>
    <row r="47" spans="1:18" x14ac:dyDescent="0.2">
      <c r="L47" s="1"/>
      <c r="N47">
        <v>270000</v>
      </c>
    </row>
    <row r="48" spans="1:18" x14ac:dyDescent="0.2">
      <c r="L48" s="5"/>
      <c r="N48" s="5" t="s">
        <v>116</v>
      </c>
    </row>
    <row r="49" spans="12:14" x14ac:dyDescent="0.2">
      <c r="L49" s="1"/>
      <c r="N49">
        <v>0</v>
      </c>
    </row>
  </sheetData>
  <sortState ref="A2:K38">
    <sortCondition ref="B5"/>
  </sortState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69"/>
  <sheetViews>
    <sheetView rightToLeft="1" topLeftCell="G1" workbookViewId="0">
      <pane ySplit="1" topLeftCell="A74" activePane="bottomLeft" state="frozen"/>
      <selection activeCell="D68" sqref="D68"/>
      <selection pane="bottomLeft" activeCell="O102" sqref="O102"/>
    </sheetView>
  </sheetViews>
  <sheetFormatPr defaultRowHeight="14.25" x14ac:dyDescent="0.2"/>
  <cols>
    <col min="1" max="1" width="9.875" bestFit="1" customWidth="1"/>
    <col min="2" max="2" width="12.125" bestFit="1" customWidth="1"/>
    <col min="3" max="3" width="12.625" bestFit="1" customWidth="1"/>
    <col min="4" max="4" width="5.875" bestFit="1" customWidth="1"/>
    <col min="5" max="5" width="10" bestFit="1" customWidth="1"/>
    <col min="6" max="6" width="9.875" bestFit="1" customWidth="1"/>
    <col min="7" max="7" width="5.75" bestFit="1" customWidth="1"/>
    <col min="8" max="8" width="9.875" bestFit="1" customWidth="1"/>
    <col min="9" max="9" width="10.875" bestFit="1" customWidth="1"/>
    <col min="11" max="11" width="12.625" bestFit="1" customWidth="1"/>
    <col min="12" max="12" width="10" bestFit="1" customWidth="1"/>
    <col min="14" max="14" width="15.375" bestFit="1" customWidth="1"/>
    <col min="15" max="15" width="16.25" bestFit="1" customWidth="1"/>
    <col min="17" max="17" width="17.75" bestFit="1" customWidth="1"/>
    <col min="18" max="18" width="10.875" bestFit="1" customWidth="1"/>
  </cols>
  <sheetData>
    <row r="1" spans="1:18" ht="60" x14ac:dyDescent="0.25">
      <c r="B1" s="4" t="s">
        <v>2</v>
      </c>
      <c r="C1" s="4" t="s">
        <v>67</v>
      </c>
      <c r="D1" s="4" t="s">
        <v>0</v>
      </c>
      <c r="E1" s="4" t="s">
        <v>45</v>
      </c>
      <c r="F1" s="4" t="s">
        <v>62</v>
      </c>
      <c r="G1" s="4" t="s">
        <v>1</v>
      </c>
      <c r="H1" s="4" t="s">
        <v>65</v>
      </c>
      <c r="I1" s="4" t="s">
        <v>66</v>
      </c>
      <c r="J1" s="4" t="s">
        <v>99</v>
      </c>
      <c r="K1" s="4" t="s">
        <v>67</v>
      </c>
      <c r="L1" s="4" t="s">
        <v>45</v>
      </c>
      <c r="M1" s="4" t="s">
        <v>108</v>
      </c>
      <c r="N1" s="4" t="s">
        <v>96</v>
      </c>
      <c r="O1" s="12" t="s">
        <v>107</v>
      </c>
      <c r="P1" s="4" t="s">
        <v>104</v>
      </c>
    </row>
    <row r="2" spans="1:18" x14ac:dyDescent="0.2">
      <c r="A2">
        <v>1</v>
      </c>
      <c r="B2" s="1">
        <v>510007800</v>
      </c>
      <c r="C2" s="1" t="s">
        <v>13</v>
      </c>
      <c r="D2" s="1" t="s">
        <v>4</v>
      </c>
      <c r="E2" s="5" t="s">
        <v>46</v>
      </c>
      <c r="F2" s="2">
        <v>37762</v>
      </c>
      <c r="G2" s="1">
        <v>1219</v>
      </c>
      <c r="H2" s="3">
        <v>5000000</v>
      </c>
      <c r="I2" s="3">
        <v>26000000</v>
      </c>
      <c r="J2" s="8">
        <f>I2/H2</f>
        <v>5.2</v>
      </c>
      <c r="K2" s="1" t="s">
        <v>13</v>
      </c>
      <c r="L2" s="5" t="s">
        <v>46</v>
      </c>
      <c r="N2" s="16">
        <f t="shared" ref="N2:N57" si="0">IF(OR(E2=$N$70,E2=$N$71,E2=$N$72,E2=$N$73),IF(J2&lt;$O$75,$O$70,$O$71),H2*VLOOKUP(J2,$N$78:$O$82,2))</f>
        <v>1000000</v>
      </c>
      <c r="P2" s="7">
        <f>VLOOKUP(MONTH(F2),$P$60:$Q$63,2)</f>
        <v>2</v>
      </c>
      <c r="Q2" s="17" t="s">
        <v>109</v>
      </c>
      <c r="R2" s="18"/>
    </row>
    <row r="3" spans="1:18" x14ac:dyDescent="0.2">
      <c r="A3">
        <v>2</v>
      </c>
      <c r="B3" s="1">
        <v>510119068</v>
      </c>
      <c r="C3" s="1" t="s">
        <v>3</v>
      </c>
      <c r="D3" s="1" t="s">
        <v>4</v>
      </c>
      <c r="E3" s="5" t="s">
        <v>46</v>
      </c>
      <c r="F3" s="2">
        <v>37585</v>
      </c>
      <c r="G3" s="1">
        <v>1390</v>
      </c>
      <c r="H3" s="3">
        <v>2200000</v>
      </c>
      <c r="I3" s="3">
        <v>32000000</v>
      </c>
      <c r="J3" s="8">
        <f t="shared" ref="J3:J58" si="1">I3/H3</f>
        <v>14.545454545454545</v>
      </c>
      <c r="K3" s="1" t="s">
        <v>3</v>
      </c>
      <c r="L3" s="5" t="s">
        <v>46</v>
      </c>
      <c r="N3" s="16">
        <f t="shared" si="0"/>
        <v>0</v>
      </c>
      <c r="P3" s="7">
        <f t="shared" ref="P3:P58" si="2">VLOOKUP(MONTH(F3),$P$60:$Q$63,2)</f>
        <v>4</v>
      </c>
      <c r="Q3" s="17" t="s">
        <v>104</v>
      </c>
      <c r="R3" s="18" t="s">
        <v>102</v>
      </c>
    </row>
    <row r="4" spans="1:18" x14ac:dyDescent="0.2">
      <c r="A4">
        <v>3</v>
      </c>
      <c r="B4" s="1">
        <v>510291750</v>
      </c>
      <c r="C4" s="1" t="s">
        <v>14</v>
      </c>
      <c r="D4" s="1" t="s">
        <v>4</v>
      </c>
      <c r="E4" s="5" t="s">
        <v>46</v>
      </c>
      <c r="F4" s="2">
        <v>39391</v>
      </c>
      <c r="G4" s="1">
        <v>1238</v>
      </c>
      <c r="H4" s="3">
        <v>4400000</v>
      </c>
      <c r="I4" s="3">
        <v>16000000</v>
      </c>
      <c r="J4" s="8">
        <f t="shared" si="1"/>
        <v>3.6363636363636362</v>
      </c>
      <c r="K4" s="1" t="s">
        <v>14</v>
      </c>
      <c r="L4" s="5" t="s">
        <v>46</v>
      </c>
      <c r="N4" s="16">
        <f t="shared" si="0"/>
        <v>1000000</v>
      </c>
      <c r="P4" s="7">
        <f t="shared" si="2"/>
        <v>4</v>
      </c>
      <c r="Q4" s="17">
        <v>1</v>
      </c>
      <c r="R4" s="21">
        <v>550000000</v>
      </c>
    </row>
    <row r="5" spans="1:18" x14ac:dyDescent="0.2">
      <c r="A5">
        <v>4</v>
      </c>
      <c r="B5" s="1">
        <v>510637614</v>
      </c>
      <c r="C5" s="1" t="s">
        <v>18</v>
      </c>
      <c r="D5" s="1" t="s">
        <v>4</v>
      </c>
      <c r="E5" s="5" t="s">
        <v>46</v>
      </c>
      <c r="F5" s="2">
        <v>33597</v>
      </c>
      <c r="G5" s="1">
        <v>2208</v>
      </c>
      <c r="H5" s="3">
        <v>1000000</v>
      </c>
      <c r="I5" s="3">
        <v>24000000</v>
      </c>
      <c r="J5" s="8">
        <f t="shared" si="1"/>
        <v>24</v>
      </c>
      <c r="K5" s="1" t="s">
        <v>18</v>
      </c>
      <c r="L5" s="5" t="s">
        <v>46</v>
      </c>
      <c r="N5" s="16">
        <f t="shared" si="0"/>
        <v>0</v>
      </c>
      <c r="P5" s="7">
        <f t="shared" si="2"/>
        <v>4</v>
      </c>
      <c r="Q5" s="23">
        <v>2</v>
      </c>
      <c r="R5" s="22">
        <v>298000000</v>
      </c>
    </row>
    <row r="6" spans="1:18" x14ac:dyDescent="0.2">
      <c r="A6">
        <v>5</v>
      </c>
      <c r="B6" s="1">
        <v>510844913</v>
      </c>
      <c r="C6" s="1" t="s">
        <v>42</v>
      </c>
      <c r="D6" s="1" t="s">
        <v>4</v>
      </c>
      <c r="E6" s="5" t="s">
        <v>48</v>
      </c>
      <c r="F6" s="2">
        <v>35898</v>
      </c>
      <c r="G6" s="1">
        <v>1440</v>
      </c>
      <c r="H6" s="3">
        <v>2400000</v>
      </c>
      <c r="I6" s="3">
        <v>38000000</v>
      </c>
      <c r="J6" s="8">
        <f t="shared" si="1"/>
        <v>15.833333333333334</v>
      </c>
      <c r="K6" s="1" t="s">
        <v>42</v>
      </c>
      <c r="L6" s="5" t="s">
        <v>48</v>
      </c>
      <c r="N6" s="16">
        <f t="shared" si="0"/>
        <v>1200000</v>
      </c>
      <c r="P6" s="7">
        <f t="shared" si="2"/>
        <v>2</v>
      </c>
      <c r="Q6" s="23">
        <v>3</v>
      </c>
      <c r="R6" s="22">
        <v>542000000</v>
      </c>
    </row>
    <row r="7" spans="1:18" x14ac:dyDescent="0.2">
      <c r="A7">
        <v>6</v>
      </c>
      <c r="B7" s="1">
        <v>511235434</v>
      </c>
      <c r="C7" s="1" t="s">
        <v>40</v>
      </c>
      <c r="D7" s="1" t="s">
        <v>4</v>
      </c>
      <c r="E7" s="5" t="s">
        <v>53</v>
      </c>
      <c r="F7" s="2">
        <v>35978</v>
      </c>
      <c r="G7" s="1">
        <v>2174</v>
      </c>
      <c r="H7" s="3">
        <v>1600000</v>
      </c>
      <c r="I7" s="3">
        <v>18000000</v>
      </c>
      <c r="J7" s="8">
        <f t="shared" si="1"/>
        <v>11.25</v>
      </c>
      <c r="K7" s="1" t="s">
        <v>40</v>
      </c>
      <c r="L7" s="5" t="s">
        <v>53</v>
      </c>
      <c r="N7" s="16">
        <f t="shared" si="0"/>
        <v>1200000</v>
      </c>
      <c r="P7" s="7">
        <f t="shared" si="2"/>
        <v>3</v>
      </c>
      <c r="Q7" s="23">
        <v>4</v>
      </c>
      <c r="R7" s="22">
        <v>400000000</v>
      </c>
    </row>
    <row r="8" spans="1:18" x14ac:dyDescent="0.2">
      <c r="A8">
        <v>7</v>
      </c>
      <c r="B8" s="1">
        <v>511297541</v>
      </c>
      <c r="C8" s="1" t="s">
        <v>12</v>
      </c>
      <c r="D8" s="1" t="s">
        <v>4</v>
      </c>
      <c r="E8" s="5" t="s">
        <v>38</v>
      </c>
      <c r="F8" s="2">
        <v>39532</v>
      </c>
      <c r="G8" s="1">
        <v>1194</v>
      </c>
      <c r="H8" s="3">
        <v>5000000</v>
      </c>
      <c r="I8" s="3">
        <v>34000000</v>
      </c>
      <c r="J8" s="8">
        <f t="shared" si="1"/>
        <v>6.8</v>
      </c>
      <c r="K8" s="1" t="s">
        <v>12</v>
      </c>
      <c r="L8" s="5" t="s">
        <v>38</v>
      </c>
      <c r="N8" s="16">
        <f t="shared" si="0"/>
        <v>5000000</v>
      </c>
      <c r="P8" s="7">
        <f t="shared" si="2"/>
        <v>1</v>
      </c>
      <c r="Q8" s="19" t="s">
        <v>103</v>
      </c>
      <c r="R8" s="20">
        <v>1790000000</v>
      </c>
    </row>
    <row r="9" spans="1:18" x14ac:dyDescent="0.2">
      <c r="A9">
        <v>8</v>
      </c>
      <c r="B9" s="1">
        <v>511316903</v>
      </c>
      <c r="C9" s="1" t="s">
        <v>25</v>
      </c>
      <c r="D9" s="1" t="s">
        <v>4</v>
      </c>
      <c r="E9" s="5" t="s">
        <v>51</v>
      </c>
      <c r="F9" s="2">
        <v>35283</v>
      </c>
      <c r="G9" s="1">
        <v>1472</v>
      </c>
      <c r="H9" s="3">
        <v>3800000</v>
      </c>
      <c r="I9" s="3">
        <v>40000000</v>
      </c>
      <c r="J9" s="8">
        <f t="shared" si="1"/>
        <v>10.526315789473685</v>
      </c>
      <c r="K9" s="1" t="s">
        <v>25</v>
      </c>
      <c r="L9" s="5" t="s">
        <v>51</v>
      </c>
      <c r="N9" s="16">
        <f t="shared" si="0"/>
        <v>2850000</v>
      </c>
      <c r="P9" s="7">
        <f t="shared" si="2"/>
        <v>3</v>
      </c>
    </row>
    <row r="10" spans="1:18" x14ac:dyDescent="0.2">
      <c r="A10">
        <v>9</v>
      </c>
      <c r="B10" s="1">
        <v>511416612</v>
      </c>
      <c r="C10" s="1" t="s">
        <v>29</v>
      </c>
      <c r="D10" s="1" t="s">
        <v>4</v>
      </c>
      <c r="E10" s="5" t="s">
        <v>64</v>
      </c>
      <c r="F10" s="2">
        <v>38362</v>
      </c>
      <c r="G10" s="1">
        <v>1115</v>
      </c>
      <c r="H10" s="3">
        <v>4600000</v>
      </c>
      <c r="I10" s="3">
        <v>44000000</v>
      </c>
      <c r="J10" s="8">
        <f t="shared" si="1"/>
        <v>9.5652173913043477</v>
      </c>
      <c r="K10" s="1" t="s">
        <v>29</v>
      </c>
      <c r="L10" s="5" t="s">
        <v>64</v>
      </c>
      <c r="N10" s="16">
        <f t="shared" si="0"/>
        <v>4600000</v>
      </c>
      <c r="P10" s="7">
        <f t="shared" si="2"/>
        <v>1</v>
      </c>
    </row>
    <row r="11" spans="1:18" x14ac:dyDescent="0.2">
      <c r="A11">
        <v>10</v>
      </c>
      <c r="B11" s="1">
        <v>511524605</v>
      </c>
      <c r="C11" s="1" t="s">
        <v>39</v>
      </c>
      <c r="D11" s="1" t="s">
        <v>4</v>
      </c>
      <c r="E11" s="5" t="s">
        <v>55</v>
      </c>
      <c r="F11" s="2">
        <v>38551</v>
      </c>
      <c r="G11" s="1">
        <v>1267</v>
      </c>
      <c r="H11" s="3">
        <v>4800000</v>
      </c>
      <c r="I11" s="3">
        <v>42000000</v>
      </c>
      <c r="J11" s="8">
        <f t="shared" si="1"/>
        <v>8.75</v>
      </c>
      <c r="K11" s="1" t="s">
        <v>39</v>
      </c>
      <c r="L11" s="5" t="s">
        <v>55</v>
      </c>
      <c r="N11" s="16">
        <f t="shared" si="0"/>
        <v>4800000</v>
      </c>
      <c r="P11" s="7">
        <f t="shared" si="2"/>
        <v>3</v>
      </c>
    </row>
    <row r="12" spans="1:18" x14ac:dyDescent="0.2">
      <c r="A12">
        <v>11</v>
      </c>
      <c r="B12" s="1">
        <v>511527202</v>
      </c>
      <c r="C12" s="1" t="s">
        <v>27</v>
      </c>
      <c r="D12" s="1" t="s">
        <v>4</v>
      </c>
      <c r="E12" s="5" t="s">
        <v>56</v>
      </c>
      <c r="F12" s="2">
        <v>35492</v>
      </c>
      <c r="G12" s="1">
        <v>1212</v>
      </c>
      <c r="H12" s="3">
        <v>4600000</v>
      </c>
      <c r="I12" s="3">
        <v>40000000</v>
      </c>
      <c r="J12" s="8">
        <f t="shared" si="1"/>
        <v>8.695652173913043</v>
      </c>
      <c r="K12" s="1" t="s">
        <v>27</v>
      </c>
      <c r="L12" s="5" t="s">
        <v>56</v>
      </c>
      <c r="N12" s="16">
        <f t="shared" si="0"/>
        <v>4600000</v>
      </c>
      <c r="P12" s="7">
        <f t="shared" si="2"/>
        <v>1</v>
      </c>
    </row>
    <row r="13" spans="1:18" x14ac:dyDescent="0.2">
      <c r="A13">
        <v>12</v>
      </c>
      <c r="B13" s="1">
        <v>511651812</v>
      </c>
      <c r="C13" s="1" t="s">
        <v>41</v>
      </c>
      <c r="D13" s="1" t="s">
        <v>4</v>
      </c>
      <c r="E13" s="5" t="s">
        <v>46</v>
      </c>
      <c r="F13" s="2">
        <v>36180</v>
      </c>
      <c r="G13" s="1">
        <v>2172</v>
      </c>
      <c r="H13" s="3">
        <v>2200000</v>
      </c>
      <c r="I13" s="3">
        <v>44000000</v>
      </c>
      <c r="J13" s="8">
        <f t="shared" si="1"/>
        <v>20</v>
      </c>
      <c r="K13" s="1" t="s">
        <v>41</v>
      </c>
      <c r="L13" s="5" t="s">
        <v>46</v>
      </c>
      <c r="N13" s="16">
        <f t="shared" si="0"/>
        <v>0</v>
      </c>
      <c r="P13" s="7">
        <f t="shared" si="2"/>
        <v>1</v>
      </c>
    </row>
    <row r="14" spans="1:18" x14ac:dyDescent="0.2">
      <c r="A14">
        <v>13</v>
      </c>
      <c r="B14" s="1">
        <v>511661373</v>
      </c>
      <c r="C14" s="1" t="s">
        <v>7</v>
      </c>
      <c r="D14" s="1" t="s">
        <v>4</v>
      </c>
      <c r="E14" s="5" t="s">
        <v>57</v>
      </c>
      <c r="F14" s="2">
        <v>33456</v>
      </c>
      <c r="G14" s="1">
        <v>1118</v>
      </c>
      <c r="H14" s="3">
        <v>2200000</v>
      </c>
      <c r="I14" s="3">
        <v>28000000</v>
      </c>
      <c r="J14" s="8">
        <f t="shared" si="1"/>
        <v>12.727272727272727</v>
      </c>
      <c r="K14" s="1" t="s">
        <v>7</v>
      </c>
      <c r="L14" s="5" t="s">
        <v>57</v>
      </c>
      <c r="N14" s="16">
        <f t="shared" si="0"/>
        <v>1650000</v>
      </c>
      <c r="P14" s="7">
        <f t="shared" si="2"/>
        <v>3</v>
      </c>
    </row>
    <row r="15" spans="1:18" x14ac:dyDescent="0.2">
      <c r="A15">
        <v>14</v>
      </c>
      <c r="B15" s="1">
        <v>511722316</v>
      </c>
      <c r="C15" s="1" t="s">
        <v>11</v>
      </c>
      <c r="D15" s="1" t="s">
        <v>4</v>
      </c>
      <c r="E15" s="5" t="s">
        <v>46</v>
      </c>
      <c r="F15" s="2">
        <v>38090</v>
      </c>
      <c r="G15" s="1">
        <v>2173</v>
      </c>
      <c r="H15" s="3">
        <v>4800000</v>
      </c>
      <c r="I15" s="3">
        <v>32000000</v>
      </c>
      <c r="J15" s="8">
        <f t="shared" si="1"/>
        <v>6.666666666666667</v>
      </c>
      <c r="K15" s="1" t="s">
        <v>11</v>
      </c>
      <c r="L15" s="5" t="s">
        <v>46</v>
      </c>
      <c r="N15" s="16">
        <f t="shared" si="0"/>
        <v>1000000</v>
      </c>
      <c r="P15" s="7">
        <f t="shared" si="2"/>
        <v>2</v>
      </c>
    </row>
    <row r="16" spans="1:18" x14ac:dyDescent="0.2">
      <c r="A16">
        <v>15</v>
      </c>
      <c r="B16" s="1">
        <v>511779639</v>
      </c>
      <c r="C16" s="1" t="s">
        <v>37</v>
      </c>
      <c r="D16" s="1" t="s">
        <v>4</v>
      </c>
      <c r="E16" s="5" t="s">
        <v>46</v>
      </c>
      <c r="F16" s="2">
        <v>35702</v>
      </c>
      <c r="G16" s="1">
        <v>2188</v>
      </c>
      <c r="H16" s="3">
        <v>3800000</v>
      </c>
      <c r="I16" s="3">
        <v>12000000</v>
      </c>
      <c r="J16" s="8">
        <f t="shared" si="1"/>
        <v>3.1578947368421053</v>
      </c>
      <c r="K16" s="1" t="s">
        <v>37</v>
      </c>
      <c r="L16" s="5" t="s">
        <v>46</v>
      </c>
      <c r="N16" s="16">
        <f t="shared" si="0"/>
        <v>1000000</v>
      </c>
      <c r="P16" s="7">
        <f t="shared" si="2"/>
        <v>3</v>
      </c>
    </row>
    <row r="17" spans="1:16" x14ac:dyDescent="0.2">
      <c r="A17">
        <v>16</v>
      </c>
      <c r="B17" s="1">
        <v>511799835</v>
      </c>
      <c r="C17" s="1" t="s">
        <v>17</v>
      </c>
      <c r="D17" s="1" t="s">
        <v>4</v>
      </c>
      <c r="E17" s="5" t="s">
        <v>55</v>
      </c>
      <c r="F17" s="2">
        <v>38402</v>
      </c>
      <c r="G17" s="1">
        <v>2230</v>
      </c>
      <c r="H17" s="3">
        <v>1600000</v>
      </c>
      <c r="I17" s="3">
        <v>38000000</v>
      </c>
      <c r="J17" s="8">
        <f t="shared" si="1"/>
        <v>23.75</v>
      </c>
      <c r="K17" s="1" t="s">
        <v>17</v>
      </c>
      <c r="L17" s="5" t="s">
        <v>55</v>
      </c>
      <c r="N17" s="16">
        <f t="shared" si="0"/>
        <v>400000</v>
      </c>
      <c r="P17" s="7">
        <f t="shared" si="2"/>
        <v>1</v>
      </c>
    </row>
    <row r="18" spans="1:16" x14ac:dyDescent="0.2">
      <c r="A18">
        <v>17</v>
      </c>
      <c r="B18" s="1">
        <v>511799983</v>
      </c>
      <c r="C18" s="1" t="s">
        <v>20</v>
      </c>
      <c r="D18" s="1" t="s">
        <v>4</v>
      </c>
      <c r="E18" s="5" t="s">
        <v>49</v>
      </c>
      <c r="F18" s="2">
        <v>37916</v>
      </c>
      <c r="G18" s="1">
        <v>1098</v>
      </c>
      <c r="H18" s="3">
        <v>3800000</v>
      </c>
      <c r="I18" s="3">
        <v>48000000</v>
      </c>
      <c r="J18" s="8">
        <f t="shared" si="1"/>
        <v>12.631578947368421</v>
      </c>
      <c r="K18" s="1" t="s">
        <v>20</v>
      </c>
      <c r="L18" s="5" t="s">
        <v>49</v>
      </c>
      <c r="N18" s="16">
        <f t="shared" si="0"/>
        <v>2850000</v>
      </c>
      <c r="P18" s="7">
        <f t="shared" si="2"/>
        <v>4</v>
      </c>
    </row>
    <row r="19" spans="1:16" x14ac:dyDescent="0.2">
      <c r="A19">
        <v>18</v>
      </c>
      <c r="B19" s="1">
        <v>511812463</v>
      </c>
      <c r="C19" s="1" t="s">
        <v>28</v>
      </c>
      <c r="D19" s="1" t="s">
        <v>4</v>
      </c>
      <c r="E19" s="5" t="s">
        <v>63</v>
      </c>
      <c r="F19" s="2">
        <v>37184</v>
      </c>
      <c r="G19" s="1">
        <v>2177</v>
      </c>
      <c r="H19" s="3">
        <v>5000000</v>
      </c>
      <c r="I19" s="3">
        <v>32000000</v>
      </c>
      <c r="J19" s="8">
        <f t="shared" si="1"/>
        <v>6.4</v>
      </c>
      <c r="K19" s="1" t="s">
        <v>28</v>
      </c>
      <c r="L19" s="5" t="s">
        <v>63</v>
      </c>
      <c r="N19" s="16">
        <f t="shared" si="0"/>
        <v>5000000</v>
      </c>
      <c r="P19" s="7">
        <f t="shared" si="2"/>
        <v>4</v>
      </c>
    </row>
    <row r="20" spans="1:16" x14ac:dyDescent="0.2">
      <c r="A20">
        <v>19</v>
      </c>
      <c r="B20" s="1">
        <v>511870891</v>
      </c>
      <c r="C20" s="1" t="s">
        <v>44</v>
      </c>
      <c r="D20" s="1" t="s">
        <v>4</v>
      </c>
      <c r="E20" s="5" t="s">
        <v>58</v>
      </c>
      <c r="F20" s="2">
        <v>37045</v>
      </c>
      <c r="G20" s="1">
        <v>1185</v>
      </c>
      <c r="H20" s="3">
        <v>2800000</v>
      </c>
      <c r="I20" s="3">
        <v>20000000</v>
      </c>
      <c r="J20" s="8">
        <f t="shared" si="1"/>
        <v>7.1428571428571432</v>
      </c>
      <c r="K20" s="1" t="s">
        <v>44</v>
      </c>
      <c r="L20" s="5" t="s">
        <v>58</v>
      </c>
      <c r="N20" s="16">
        <f t="shared" si="0"/>
        <v>2800000</v>
      </c>
      <c r="P20" s="7">
        <f t="shared" si="2"/>
        <v>2</v>
      </c>
    </row>
    <row r="21" spans="1:16" x14ac:dyDescent="0.2">
      <c r="A21">
        <v>20</v>
      </c>
      <c r="B21" s="1">
        <v>511888356</v>
      </c>
      <c r="C21" s="1" t="s">
        <v>35</v>
      </c>
      <c r="D21" s="1" t="s">
        <v>4</v>
      </c>
      <c r="E21" s="5" t="s">
        <v>53</v>
      </c>
      <c r="F21" s="2">
        <v>33653</v>
      </c>
      <c r="G21" s="1">
        <v>1221</v>
      </c>
      <c r="H21" s="3">
        <v>2600000</v>
      </c>
      <c r="I21" s="3">
        <v>10000000</v>
      </c>
      <c r="J21" s="8">
        <f t="shared" si="1"/>
        <v>3.8461538461538463</v>
      </c>
      <c r="K21" s="1" t="s">
        <v>35</v>
      </c>
      <c r="L21" s="5" t="s">
        <v>53</v>
      </c>
      <c r="N21" s="16">
        <f t="shared" si="0"/>
        <v>2600000</v>
      </c>
      <c r="P21" s="7">
        <f t="shared" si="2"/>
        <v>1</v>
      </c>
    </row>
    <row r="22" spans="1:16" x14ac:dyDescent="0.2">
      <c r="A22">
        <v>21</v>
      </c>
      <c r="B22" s="1">
        <v>511896540</v>
      </c>
      <c r="C22" s="1" t="s">
        <v>36</v>
      </c>
      <c r="D22" s="1" t="s">
        <v>4</v>
      </c>
      <c r="E22" s="5" t="s">
        <v>55</v>
      </c>
      <c r="F22" s="2">
        <v>34544</v>
      </c>
      <c r="G22" s="1">
        <v>1093</v>
      </c>
      <c r="H22" s="3">
        <v>3200000</v>
      </c>
      <c r="I22" s="3">
        <v>22000000</v>
      </c>
      <c r="J22" s="8">
        <f t="shared" si="1"/>
        <v>6.875</v>
      </c>
      <c r="K22" s="1" t="s">
        <v>36</v>
      </c>
      <c r="L22" s="5" t="s">
        <v>55</v>
      </c>
      <c r="N22" s="16">
        <f t="shared" si="0"/>
        <v>3200000</v>
      </c>
      <c r="P22" s="7">
        <f t="shared" si="2"/>
        <v>3</v>
      </c>
    </row>
    <row r="23" spans="1:16" x14ac:dyDescent="0.2">
      <c r="A23">
        <v>22</v>
      </c>
      <c r="B23" s="1">
        <v>511898835</v>
      </c>
      <c r="C23" s="1" t="s">
        <v>23</v>
      </c>
      <c r="D23" s="1" t="s">
        <v>4</v>
      </c>
      <c r="E23" s="5" t="s">
        <v>46</v>
      </c>
      <c r="F23" s="2">
        <v>36298</v>
      </c>
      <c r="G23" s="1">
        <v>1447</v>
      </c>
      <c r="H23" s="3">
        <v>5000000</v>
      </c>
      <c r="I23" s="3">
        <v>50000000</v>
      </c>
      <c r="J23" s="8">
        <f t="shared" si="1"/>
        <v>10</v>
      </c>
      <c r="K23" s="1" t="s">
        <v>23</v>
      </c>
      <c r="L23" s="5" t="s">
        <v>46</v>
      </c>
      <c r="N23" s="16">
        <f t="shared" si="0"/>
        <v>1000000</v>
      </c>
      <c r="P23" s="7">
        <f t="shared" si="2"/>
        <v>2</v>
      </c>
    </row>
    <row r="24" spans="1:16" x14ac:dyDescent="0.2">
      <c r="A24">
        <v>23</v>
      </c>
      <c r="B24" s="1">
        <v>511957870</v>
      </c>
      <c r="C24" s="1" t="s">
        <v>8</v>
      </c>
      <c r="D24" s="1" t="s">
        <v>4</v>
      </c>
      <c r="E24" s="5" t="s">
        <v>32</v>
      </c>
      <c r="F24" s="2">
        <v>35488</v>
      </c>
      <c r="G24" s="1">
        <v>1120</v>
      </c>
      <c r="H24" s="3">
        <v>4600000</v>
      </c>
      <c r="I24" s="3">
        <v>24000000</v>
      </c>
      <c r="J24" s="8">
        <f t="shared" si="1"/>
        <v>5.2173913043478262</v>
      </c>
      <c r="K24" s="1" t="s">
        <v>8</v>
      </c>
      <c r="L24" s="5" t="s">
        <v>32</v>
      </c>
      <c r="N24" s="16">
        <f t="shared" si="0"/>
        <v>4600000</v>
      </c>
      <c r="P24" s="7">
        <f t="shared" si="2"/>
        <v>1</v>
      </c>
    </row>
    <row r="25" spans="1:16" x14ac:dyDescent="0.2">
      <c r="A25">
        <v>24</v>
      </c>
      <c r="B25" s="1">
        <v>512022153</v>
      </c>
      <c r="C25" s="1" t="s">
        <v>24</v>
      </c>
      <c r="D25" s="1" t="s">
        <v>4</v>
      </c>
      <c r="E25" s="5" t="s">
        <v>54</v>
      </c>
      <c r="F25" s="2">
        <v>38507</v>
      </c>
      <c r="G25" s="1">
        <v>1272</v>
      </c>
      <c r="H25" s="3">
        <v>2600000</v>
      </c>
      <c r="I25" s="3">
        <v>50000000</v>
      </c>
      <c r="J25" s="8">
        <f t="shared" si="1"/>
        <v>19.23076923076923</v>
      </c>
      <c r="K25" s="1" t="s">
        <v>24</v>
      </c>
      <c r="L25" s="5" t="s">
        <v>54</v>
      </c>
      <c r="N25" s="16">
        <f t="shared" si="0"/>
        <v>0</v>
      </c>
      <c r="P25" s="7">
        <f t="shared" si="2"/>
        <v>2</v>
      </c>
    </row>
    <row r="26" spans="1:16" x14ac:dyDescent="0.2">
      <c r="A26">
        <v>25</v>
      </c>
      <c r="B26" s="1">
        <v>512051699</v>
      </c>
      <c r="C26" s="1" t="s">
        <v>9</v>
      </c>
      <c r="D26" s="1" t="s">
        <v>4</v>
      </c>
      <c r="E26" s="5" t="s">
        <v>52</v>
      </c>
      <c r="F26" s="2">
        <v>38300</v>
      </c>
      <c r="G26" s="1">
        <v>1480</v>
      </c>
      <c r="H26" s="3">
        <v>2800000</v>
      </c>
      <c r="I26" s="3">
        <v>48000000</v>
      </c>
      <c r="J26" s="8">
        <f t="shared" si="1"/>
        <v>17.142857142857142</v>
      </c>
      <c r="K26" s="1" t="s">
        <v>9</v>
      </c>
      <c r="L26" s="5" t="s">
        <v>52</v>
      </c>
      <c r="N26" s="16">
        <f t="shared" si="0"/>
        <v>1400000</v>
      </c>
      <c r="P26" s="7">
        <f t="shared" si="2"/>
        <v>4</v>
      </c>
    </row>
    <row r="27" spans="1:16" x14ac:dyDescent="0.2">
      <c r="A27">
        <v>26</v>
      </c>
      <c r="B27" s="1">
        <v>512157603</v>
      </c>
      <c r="C27" s="1" t="s">
        <v>33</v>
      </c>
      <c r="D27" s="1" t="s">
        <v>4</v>
      </c>
      <c r="E27" s="5" t="s">
        <v>52</v>
      </c>
      <c r="F27" s="2">
        <v>35135</v>
      </c>
      <c r="G27" s="1">
        <v>1140</v>
      </c>
      <c r="H27" s="3">
        <v>1600000</v>
      </c>
      <c r="I27" s="3">
        <v>26000000</v>
      </c>
      <c r="J27" s="8">
        <f t="shared" si="1"/>
        <v>16.25</v>
      </c>
      <c r="K27" s="1" t="s">
        <v>33</v>
      </c>
      <c r="L27" s="5" t="s">
        <v>52</v>
      </c>
      <c r="N27" s="16">
        <f t="shared" si="0"/>
        <v>800000</v>
      </c>
      <c r="P27" s="7">
        <f t="shared" si="2"/>
        <v>1</v>
      </c>
    </row>
    <row r="28" spans="1:16" x14ac:dyDescent="0.2">
      <c r="A28">
        <v>27</v>
      </c>
      <c r="B28" s="1">
        <v>512288713</v>
      </c>
      <c r="C28" s="1" t="s">
        <v>30</v>
      </c>
      <c r="D28" s="1" t="s">
        <v>4</v>
      </c>
      <c r="E28" s="5" t="s">
        <v>59</v>
      </c>
      <c r="F28" s="2">
        <v>36054</v>
      </c>
      <c r="G28" s="1">
        <v>1182</v>
      </c>
      <c r="H28" s="3">
        <v>1600000</v>
      </c>
      <c r="I28" s="3">
        <v>20000000</v>
      </c>
      <c r="J28" s="8">
        <f t="shared" si="1"/>
        <v>12.5</v>
      </c>
      <c r="K28" s="1" t="s">
        <v>30</v>
      </c>
      <c r="L28" s="5" t="s">
        <v>59</v>
      </c>
      <c r="N28" s="16">
        <f t="shared" si="0"/>
        <v>1200000</v>
      </c>
      <c r="P28" s="7">
        <f t="shared" si="2"/>
        <v>3</v>
      </c>
    </row>
    <row r="29" spans="1:16" x14ac:dyDescent="0.2">
      <c r="A29">
        <v>28</v>
      </c>
      <c r="B29" s="1">
        <v>512352444</v>
      </c>
      <c r="C29" s="1" t="s">
        <v>31</v>
      </c>
      <c r="D29" s="1" t="s">
        <v>4</v>
      </c>
      <c r="E29" s="5" t="s">
        <v>46</v>
      </c>
      <c r="F29" s="2">
        <v>37637</v>
      </c>
      <c r="G29" s="1">
        <v>2185</v>
      </c>
      <c r="H29" s="3">
        <v>3200000</v>
      </c>
      <c r="I29" s="3">
        <v>30000000</v>
      </c>
      <c r="J29" s="8">
        <f t="shared" si="1"/>
        <v>9.375</v>
      </c>
      <c r="K29" s="1" t="s">
        <v>31</v>
      </c>
      <c r="L29" s="5" t="s">
        <v>46</v>
      </c>
      <c r="N29" s="16">
        <f t="shared" si="0"/>
        <v>1000000</v>
      </c>
      <c r="P29" s="7">
        <f t="shared" si="2"/>
        <v>1</v>
      </c>
    </row>
    <row r="30" spans="1:16" x14ac:dyDescent="0.2">
      <c r="A30">
        <v>29</v>
      </c>
      <c r="B30" s="1">
        <v>512367525</v>
      </c>
      <c r="C30" s="1" t="s">
        <v>34</v>
      </c>
      <c r="D30" s="1" t="s">
        <v>4</v>
      </c>
      <c r="E30" s="5" t="s">
        <v>64</v>
      </c>
      <c r="F30" s="2">
        <v>38786</v>
      </c>
      <c r="G30" s="1">
        <v>1309</v>
      </c>
      <c r="H30" s="3">
        <v>3600000</v>
      </c>
      <c r="I30" s="3">
        <v>18000000</v>
      </c>
      <c r="J30" s="8">
        <f t="shared" si="1"/>
        <v>5</v>
      </c>
      <c r="K30" s="1" t="s">
        <v>34</v>
      </c>
      <c r="L30" s="5" t="s">
        <v>64</v>
      </c>
      <c r="N30" s="16">
        <f t="shared" si="0"/>
        <v>3600000</v>
      </c>
      <c r="P30" s="7">
        <f t="shared" si="2"/>
        <v>1</v>
      </c>
    </row>
    <row r="31" spans="1:16" x14ac:dyDescent="0.2">
      <c r="A31">
        <v>30</v>
      </c>
      <c r="B31" s="1">
        <v>512434218</v>
      </c>
      <c r="C31" s="1" t="s">
        <v>10</v>
      </c>
      <c r="D31" s="1" t="s">
        <v>4</v>
      </c>
      <c r="E31" s="5" t="s">
        <v>38</v>
      </c>
      <c r="F31" s="2">
        <v>39645</v>
      </c>
      <c r="G31" s="1">
        <v>1411</v>
      </c>
      <c r="H31" s="3">
        <v>2200000</v>
      </c>
      <c r="I31" s="3">
        <v>12000000</v>
      </c>
      <c r="J31" s="8">
        <f t="shared" si="1"/>
        <v>5.4545454545454541</v>
      </c>
      <c r="K31" s="1" t="s">
        <v>10</v>
      </c>
      <c r="L31" s="5" t="s">
        <v>38</v>
      </c>
      <c r="N31" s="16">
        <f t="shared" si="0"/>
        <v>2200000</v>
      </c>
      <c r="P31" s="7">
        <f t="shared" si="2"/>
        <v>3</v>
      </c>
    </row>
    <row r="32" spans="1:16" x14ac:dyDescent="0.2">
      <c r="A32">
        <v>31</v>
      </c>
      <c r="B32" s="1">
        <v>512565730</v>
      </c>
      <c r="C32" s="1" t="s">
        <v>26</v>
      </c>
      <c r="D32" s="1" t="s">
        <v>4</v>
      </c>
      <c r="E32" s="5" t="s">
        <v>61</v>
      </c>
      <c r="F32" s="2">
        <v>34163</v>
      </c>
      <c r="G32" s="1">
        <v>1318</v>
      </c>
      <c r="H32" s="3">
        <v>5000000</v>
      </c>
      <c r="I32" s="3">
        <v>12000000</v>
      </c>
      <c r="J32" s="8">
        <f t="shared" si="1"/>
        <v>2.4</v>
      </c>
      <c r="K32" s="1" t="s">
        <v>26</v>
      </c>
      <c r="L32" s="5" t="s">
        <v>61</v>
      </c>
      <c r="N32" s="16">
        <f t="shared" si="0"/>
        <v>5000000</v>
      </c>
      <c r="P32" s="7">
        <f t="shared" si="2"/>
        <v>3</v>
      </c>
    </row>
    <row r="33" spans="1:16" x14ac:dyDescent="0.2">
      <c r="A33">
        <v>32</v>
      </c>
      <c r="B33" s="1">
        <v>512578022</v>
      </c>
      <c r="C33" s="1" t="s">
        <v>16</v>
      </c>
      <c r="D33" s="1" t="s">
        <v>4</v>
      </c>
      <c r="E33" s="5" t="s">
        <v>64</v>
      </c>
      <c r="F33" s="2">
        <v>37685</v>
      </c>
      <c r="G33" s="1">
        <v>2200</v>
      </c>
      <c r="H33" s="3">
        <v>1000000</v>
      </c>
      <c r="I33" s="3">
        <v>34000000</v>
      </c>
      <c r="J33" s="8">
        <f t="shared" si="1"/>
        <v>34</v>
      </c>
      <c r="K33" s="1" t="s">
        <v>16</v>
      </c>
      <c r="L33" s="5" t="s">
        <v>64</v>
      </c>
      <c r="N33" s="16">
        <f t="shared" si="0"/>
        <v>0</v>
      </c>
      <c r="P33" s="7">
        <f t="shared" si="2"/>
        <v>1</v>
      </c>
    </row>
    <row r="34" spans="1:16" x14ac:dyDescent="0.2">
      <c r="A34">
        <v>33</v>
      </c>
      <c r="B34" s="1">
        <v>512641580</v>
      </c>
      <c r="C34" s="1" t="s">
        <v>19</v>
      </c>
      <c r="D34" s="1" t="s">
        <v>4</v>
      </c>
      <c r="E34" s="5" t="s">
        <v>48</v>
      </c>
      <c r="F34" s="2">
        <v>34650</v>
      </c>
      <c r="G34" s="1">
        <v>1314</v>
      </c>
      <c r="H34" s="3">
        <v>2600000</v>
      </c>
      <c r="I34" s="3">
        <v>50000000</v>
      </c>
      <c r="J34" s="8">
        <f t="shared" si="1"/>
        <v>19.23076923076923</v>
      </c>
      <c r="K34" s="1" t="s">
        <v>19</v>
      </c>
      <c r="L34" s="5" t="s">
        <v>48</v>
      </c>
      <c r="N34" s="16">
        <f t="shared" si="0"/>
        <v>1300000</v>
      </c>
      <c r="P34" s="7">
        <f t="shared" si="2"/>
        <v>4</v>
      </c>
    </row>
    <row r="35" spans="1:16" x14ac:dyDescent="0.2">
      <c r="A35">
        <v>34</v>
      </c>
      <c r="B35" s="1">
        <v>512665373</v>
      </c>
      <c r="C35" s="1" t="s">
        <v>43</v>
      </c>
      <c r="D35" s="1" t="s">
        <v>4</v>
      </c>
      <c r="E35" s="5" t="s">
        <v>49</v>
      </c>
      <c r="F35" s="2">
        <v>36838</v>
      </c>
      <c r="G35" s="1">
        <v>1427</v>
      </c>
      <c r="H35" s="3">
        <v>2800000</v>
      </c>
      <c r="I35" s="3">
        <v>10000000</v>
      </c>
      <c r="J35" s="8">
        <f t="shared" si="1"/>
        <v>3.5714285714285716</v>
      </c>
      <c r="K35" s="1" t="s">
        <v>43</v>
      </c>
      <c r="L35" s="5" t="s">
        <v>49</v>
      </c>
      <c r="N35" s="16">
        <f t="shared" si="0"/>
        <v>2800000</v>
      </c>
      <c r="P35" s="7">
        <f t="shared" si="2"/>
        <v>4</v>
      </c>
    </row>
    <row r="36" spans="1:16" x14ac:dyDescent="0.2">
      <c r="A36">
        <v>35</v>
      </c>
      <c r="B36" s="1">
        <v>512671371</v>
      </c>
      <c r="C36" s="1" t="s">
        <v>15</v>
      </c>
      <c r="D36" s="1" t="s">
        <v>4</v>
      </c>
      <c r="E36" s="5" t="s">
        <v>63</v>
      </c>
      <c r="F36" s="2">
        <v>35658</v>
      </c>
      <c r="G36" s="1">
        <v>1305</v>
      </c>
      <c r="H36" s="3">
        <v>3600000</v>
      </c>
      <c r="I36" s="3">
        <v>18000000</v>
      </c>
      <c r="J36" s="8">
        <f t="shared" si="1"/>
        <v>5</v>
      </c>
      <c r="K36" s="1" t="s">
        <v>15</v>
      </c>
      <c r="L36" s="5" t="s">
        <v>63</v>
      </c>
      <c r="N36" s="16">
        <f t="shared" si="0"/>
        <v>3600000</v>
      </c>
      <c r="P36" s="7">
        <f t="shared" si="2"/>
        <v>3</v>
      </c>
    </row>
    <row r="37" spans="1:16" x14ac:dyDescent="0.2">
      <c r="A37">
        <v>36</v>
      </c>
      <c r="B37">
        <v>520041575</v>
      </c>
      <c r="C37" t="s">
        <v>68</v>
      </c>
      <c r="D37" t="s">
        <v>4</v>
      </c>
      <c r="E37" s="6" t="s">
        <v>92</v>
      </c>
      <c r="F37" s="2">
        <v>39391</v>
      </c>
      <c r="G37">
        <v>68</v>
      </c>
      <c r="H37" s="3">
        <v>4800000</v>
      </c>
      <c r="I37" s="3">
        <v>46000000</v>
      </c>
      <c r="J37" s="8">
        <f t="shared" si="1"/>
        <v>9.5833333333333339</v>
      </c>
      <c r="K37" t="s">
        <v>68</v>
      </c>
      <c r="L37" s="6" t="s">
        <v>92</v>
      </c>
      <c r="N37" s="16">
        <f t="shared" si="0"/>
        <v>4800000</v>
      </c>
      <c r="P37" s="7">
        <f t="shared" si="2"/>
        <v>4</v>
      </c>
    </row>
    <row r="38" spans="1:16" x14ac:dyDescent="0.2">
      <c r="A38">
        <v>37</v>
      </c>
      <c r="B38">
        <v>520041682</v>
      </c>
      <c r="C38" t="s">
        <v>69</v>
      </c>
      <c r="D38" t="s">
        <v>4</v>
      </c>
      <c r="E38" s="6" t="s">
        <v>93</v>
      </c>
      <c r="F38" s="2">
        <v>33698</v>
      </c>
      <c r="G38">
        <v>1003</v>
      </c>
      <c r="H38" s="3">
        <v>4000000</v>
      </c>
      <c r="I38" s="3">
        <v>12000000</v>
      </c>
      <c r="J38" s="8">
        <f t="shared" si="1"/>
        <v>3</v>
      </c>
      <c r="K38" t="s">
        <v>69</v>
      </c>
      <c r="L38" s="6" t="s">
        <v>93</v>
      </c>
      <c r="N38" s="16">
        <f t="shared" si="0"/>
        <v>4000000</v>
      </c>
      <c r="P38" s="7">
        <f t="shared" si="2"/>
        <v>2</v>
      </c>
    </row>
    <row r="39" spans="1:16" x14ac:dyDescent="0.2">
      <c r="A39">
        <v>38</v>
      </c>
      <c r="B39">
        <v>520041732</v>
      </c>
      <c r="C39" t="s">
        <v>70</v>
      </c>
      <c r="D39" t="s">
        <v>4</v>
      </c>
      <c r="E39" s="6" t="s">
        <v>54</v>
      </c>
      <c r="F39" s="2">
        <v>35983</v>
      </c>
      <c r="G39">
        <v>1025</v>
      </c>
      <c r="H39" s="3">
        <v>1600000</v>
      </c>
      <c r="I39" s="3">
        <v>26000000</v>
      </c>
      <c r="J39" s="8">
        <f t="shared" si="1"/>
        <v>16.25</v>
      </c>
      <c r="K39" t="s">
        <v>70</v>
      </c>
      <c r="L39" s="6" t="s">
        <v>54</v>
      </c>
      <c r="N39" s="16">
        <f t="shared" si="0"/>
        <v>0</v>
      </c>
      <c r="P39" s="7">
        <f t="shared" si="2"/>
        <v>3</v>
      </c>
    </row>
    <row r="40" spans="1:16" x14ac:dyDescent="0.2">
      <c r="A40">
        <v>39</v>
      </c>
      <c r="B40">
        <v>520041823</v>
      </c>
      <c r="C40" t="s">
        <v>71</v>
      </c>
      <c r="D40" t="s">
        <v>4</v>
      </c>
      <c r="E40" s="6" t="s">
        <v>54</v>
      </c>
      <c r="F40" s="2">
        <v>35898</v>
      </c>
      <c r="G40">
        <v>76</v>
      </c>
      <c r="H40" s="3">
        <v>2400000</v>
      </c>
      <c r="I40" s="3">
        <v>50000000</v>
      </c>
      <c r="J40" s="8">
        <f t="shared" si="1"/>
        <v>20.833333333333332</v>
      </c>
      <c r="K40" t="s">
        <v>71</v>
      </c>
      <c r="L40" s="6" t="s">
        <v>54</v>
      </c>
      <c r="N40" s="16">
        <f t="shared" si="0"/>
        <v>0</v>
      </c>
      <c r="P40" s="7">
        <f t="shared" si="2"/>
        <v>2</v>
      </c>
    </row>
    <row r="41" spans="1:16" x14ac:dyDescent="0.2">
      <c r="A41">
        <v>40</v>
      </c>
      <c r="B41">
        <v>520041872</v>
      </c>
      <c r="C41" t="s">
        <v>72</v>
      </c>
      <c r="D41" t="s">
        <v>4</v>
      </c>
      <c r="E41" s="6" t="s">
        <v>22</v>
      </c>
      <c r="F41" s="2">
        <v>38786</v>
      </c>
      <c r="G41">
        <v>1001</v>
      </c>
      <c r="H41" s="3">
        <v>2800000</v>
      </c>
      <c r="I41" s="3">
        <v>32000000</v>
      </c>
      <c r="J41" s="8">
        <f t="shared" si="1"/>
        <v>11.428571428571429</v>
      </c>
      <c r="K41" t="s">
        <v>72</v>
      </c>
      <c r="L41" s="6" t="s">
        <v>22</v>
      </c>
      <c r="N41" s="16">
        <f t="shared" si="0"/>
        <v>2100000</v>
      </c>
      <c r="P41" s="7">
        <f t="shared" si="2"/>
        <v>1</v>
      </c>
    </row>
    <row r="42" spans="1:16" x14ac:dyDescent="0.2">
      <c r="A42">
        <v>41</v>
      </c>
      <c r="B42">
        <v>520041955</v>
      </c>
      <c r="C42" t="s">
        <v>73</v>
      </c>
      <c r="D42" t="s">
        <v>4</v>
      </c>
      <c r="E42" s="6" t="s">
        <v>47</v>
      </c>
      <c r="F42" s="2">
        <v>39645</v>
      </c>
      <c r="G42">
        <v>1010</v>
      </c>
      <c r="H42" s="3">
        <v>3200000</v>
      </c>
      <c r="I42" s="3">
        <v>16000000</v>
      </c>
      <c r="J42" s="8">
        <f t="shared" si="1"/>
        <v>5</v>
      </c>
      <c r="K42" t="s">
        <v>73</v>
      </c>
      <c r="L42" s="6" t="s">
        <v>47</v>
      </c>
      <c r="N42" s="16">
        <f t="shared" si="0"/>
        <v>1000000</v>
      </c>
      <c r="P42" s="7">
        <f t="shared" si="2"/>
        <v>3</v>
      </c>
    </row>
    <row r="43" spans="1:16" x14ac:dyDescent="0.2">
      <c r="A43">
        <v>42</v>
      </c>
      <c r="B43">
        <v>520041997</v>
      </c>
      <c r="C43" t="s">
        <v>74</v>
      </c>
      <c r="D43" t="s">
        <v>4</v>
      </c>
      <c r="E43" s="6" t="s">
        <v>53</v>
      </c>
      <c r="F43" s="2">
        <v>37359</v>
      </c>
      <c r="G43">
        <v>2028</v>
      </c>
      <c r="H43" s="3">
        <v>2400000</v>
      </c>
      <c r="I43" s="3">
        <v>20000000</v>
      </c>
      <c r="J43" s="8">
        <f t="shared" si="1"/>
        <v>8.3333333333333339</v>
      </c>
      <c r="K43" t="s">
        <v>74</v>
      </c>
      <c r="L43" s="6" t="s">
        <v>53</v>
      </c>
      <c r="N43" s="16">
        <f t="shared" si="0"/>
        <v>2400000</v>
      </c>
      <c r="P43" s="7">
        <f t="shared" si="2"/>
        <v>2</v>
      </c>
    </row>
    <row r="44" spans="1:16" x14ac:dyDescent="0.2">
      <c r="A44">
        <v>43</v>
      </c>
      <c r="B44">
        <v>520042003</v>
      </c>
      <c r="C44" t="s">
        <v>75</v>
      </c>
      <c r="D44" t="s">
        <v>4</v>
      </c>
      <c r="E44" s="6" t="s">
        <v>60</v>
      </c>
      <c r="F44" s="2">
        <v>38539</v>
      </c>
      <c r="G44">
        <v>1033</v>
      </c>
      <c r="H44" s="3">
        <v>1600000</v>
      </c>
      <c r="I44" s="3">
        <v>34000000</v>
      </c>
      <c r="J44" s="8">
        <f t="shared" si="1"/>
        <v>21.25</v>
      </c>
      <c r="K44" t="s">
        <v>75</v>
      </c>
      <c r="L44" s="6" t="s">
        <v>60</v>
      </c>
      <c r="N44" s="16">
        <f t="shared" si="0"/>
        <v>0</v>
      </c>
      <c r="P44" s="7">
        <f t="shared" si="2"/>
        <v>3</v>
      </c>
    </row>
    <row r="45" spans="1:16" x14ac:dyDescent="0.2">
      <c r="A45">
        <v>44</v>
      </c>
      <c r="B45">
        <v>520042375</v>
      </c>
      <c r="C45" t="s">
        <v>76</v>
      </c>
      <c r="D45" t="s">
        <v>4</v>
      </c>
      <c r="E45" s="6" t="s">
        <v>51</v>
      </c>
      <c r="F45" s="2">
        <v>35298</v>
      </c>
      <c r="G45">
        <v>1027</v>
      </c>
      <c r="H45" s="3">
        <v>3200000</v>
      </c>
      <c r="I45" s="3">
        <v>38000000</v>
      </c>
      <c r="J45" s="8">
        <f t="shared" si="1"/>
        <v>11.875</v>
      </c>
      <c r="K45" t="s">
        <v>76</v>
      </c>
      <c r="L45" s="6" t="s">
        <v>51</v>
      </c>
      <c r="N45" s="16">
        <f t="shared" si="0"/>
        <v>2400000</v>
      </c>
      <c r="P45" s="7">
        <f t="shared" si="2"/>
        <v>3</v>
      </c>
    </row>
    <row r="46" spans="1:16" x14ac:dyDescent="0.2">
      <c r="A46">
        <v>45</v>
      </c>
      <c r="B46">
        <v>520042441</v>
      </c>
      <c r="C46" t="s">
        <v>77</v>
      </c>
      <c r="D46" t="s">
        <v>4</v>
      </c>
      <c r="E46" s="6" t="s">
        <v>95</v>
      </c>
      <c r="F46" s="2">
        <v>38254</v>
      </c>
      <c r="G46">
        <v>1035</v>
      </c>
      <c r="H46" s="3">
        <v>3600000</v>
      </c>
      <c r="I46" s="3">
        <v>44000000</v>
      </c>
      <c r="J46" s="8">
        <f t="shared" si="1"/>
        <v>12.222222222222221</v>
      </c>
      <c r="K46" t="s">
        <v>77</v>
      </c>
      <c r="L46" s="6" t="s">
        <v>95</v>
      </c>
      <c r="N46" s="16">
        <f t="shared" si="0"/>
        <v>2700000</v>
      </c>
      <c r="P46" s="7">
        <f t="shared" si="2"/>
        <v>3</v>
      </c>
    </row>
    <row r="47" spans="1:16" x14ac:dyDescent="0.2">
      <c r="A47">
        <v>46</v>
      </c>
      <c r="B47">
        <v>520042458</v>
      </c>
      <c r="C47" t="s">
        <v>78</v>
      </c>
      <c r="D47" t="s">
        <v>4</v>
      </c>
      <c r="E47" s="6" t="s">
        <v>92</v>
      </c>
      <c r="F47" s="2">
        <v>38362</v>
      </c>
      <c r="G47">
        <v>1028</v>
      </c>
      <c r="H47" s="3">
        <v>5000000</v>
      </c>
      <c r="I47" s="3">
        <v>50000000</v>
      </c>
      <c r="J47" s="8">
        <f t="shared" si="1"/>
        <v>10</v>
      </c>
      <c r="K47" t="s">
        <v>78</v>
      </c>
      <c r="L47" s="6" t="s">
        <v>92</v>
      </c>
      <c r="N47" s="16">
        <f t="shared" si="0"/>
        <v>5000000</v>
      </c>
      <c r="P47" s="7">
        <f t="shared" si="2"/>
        <v>1</v>
      </c>
    </row>
    <row r="48" spans="1:16" x14ac:dyDescent="0.2">
      <c r="A48">
        <v>47</v>
      </c>
      <c r="B48">
        <v>520042805</v>
      </c>
      <c r="C48" t="s">
        <v>79</v>
      </c>
      <c r="D48" t="s">
        <v>4</v>
      </c>
      <c r="E48" s="6" t="s">
        <v>51</v>
      </c>
      <c r="F48" s="2">
        <v>39079</v>
      </c>
      <c r="G48">
        <v>1037</v>
      </c>
      <c r="H48" s="3">
        <v>2400000</v>
      </c>
      <c r="I48" s="3">
        <v>24000000</v>
      </c>
      <c r="J48" s="8">
        <f t="shared" si="1"/>
        <v>10</v>
      </c>
      <c r="K48" t="s">
        <v>79</v>
      </c>
      <c r="L48" s="6" t="s">
        <v>51</v>
      </c>
      <c r="N48" s="16">
        <f t="shared" si="0"/>
        <v>2400000</v>
      </c>
      <c r="P48" s="7">
        <f t="shared" si="2"/>
        <v>4</v>
      </c>
    </row>
    <row r="49" spans="1:17" x14ac:dyDescent="0.2">
      <c r="A49">
        <v>48</v>
      </c>
      <c r="B49">
        <v>520042870</v>
      </c>
      <c r="C49" t="s">
        <v>80</v>
      </c>
      <c r="D49" t="s">
        <v>4</v>
      </c>
      <c r="E49" s="6" t="s">
        <v>46</v>
      </c>
      <c r="F49" s="2">
        <v>37842</v>
      </c>
      <c r="G49">
        <v>2093</v>
      </c>
      <c r="H49" s="3">
        <v>5000000</v>
      </c>
      <c r="I49" s="3">
        <v>48000000</v>
      </c>
      <c r="J49" s="8">
        <f t="shared" si="1"/>
        <v>9.6</v>
      </c>
      <c r="K49" t="s">
        <v>80</v>
      </c>
      <c r="L49" s="6" t="s">
        <v>46</v>
      </c>
      <c r="N49" s="16">
        <f t="shared" si="0"/>
        <v>1000000</v>
      </c>
      <c r="P49" s="7">
        <f t="shared" si="2"/>
        <v>3</v>
      </c>
    </row>
    <row r="50" spans="1:17" x14ac:dyDescent="0.2">
      <c r="A50">
        <v>49</v>
      </c>
      <c r="B50">
        <v>520042912</v>
      </c>
      <c r="C50" t="s">
        <v>81</v>
      </c>
      <c r="D50" t="s">
        <v>4</v>
      </c>
      <c r="E50" s="6" t="s">
        <v>94</v>
      </c>
      <c r="F50" s="2">
        <v>36180</v>
      </c>
      <c r="G50">
        <v>1057</v>
      </c>
      <c r="H50" s="3">
        <v>4000000</v>
      </c>
      <c r="I50" s="3">
        <v>38000000</v>
      </c>
      <c r="J50" s="8">
        <f t="shared" si="1"/>
        <v>9.5</v>
      </c>
      <c r="K50" t="s">
        <v>81</v>
      </c>
      <c r="L50" s="6" t="s">
        <v>94</v>
      </c>
      <c r="N50" s="16">
        <f t="shared" si="0"/>
        <v>4000000</v>
      </c>
      <c r="P50" s="7">
        <f t="shared" si="2"/>
        <v>1</v>
      </c>
    </row>
    <row r="51" spans="1:17" x14ac:dyDescent="0.2">
      <c r="A51">
        <v>50</v>
      </c>
      <c r="B51">
        <v>520043027</v>
      </c>
      <c r="C51" t="s">
        <v>82</v>
      </c>
      <c r="D51" t="s">
        <v>4</v>
      </c>
      <c r="E51" s="6" t="s">
        <v>51</v>
      </c>
      <c r="F51" s="2">
        <v>37964</v>
      </c>
      <c r="G51">
        <v>1040</v>
      </c>
      <c r="H51" s="3">
        <v>1600000</v>
      </c>
      <c r="I51" s="3">
        <v>22000000</v>
      </c>
      <c r="J51" s="8">
        <f t="shared" si="1"/>
        <v>13.75</v>
      </c>
      <c r="K51" t="s">
        <v>82</v>
      </c>
      <c r="L51" s="6" t="s">
        <v>51</v>
      </c>
      <c r="N51" s="16">
        <f t="shared" si="0"/>
        <v>1200000</v>
      </c>
      <c r="P51" s="7">
        <f t="shared" si="2"/>
        <v>4</v>
      </c>
    </row>
    <row r="52" spans="1:17" x14ac:dyDescent="0.2">
      <c r="A52">
        <v>51</v>
      </c>
      <c r="B52">
        <v>520043407</v>
      </c>
      <c r="C52" t="s">
        <v>84</v>
      </c>
      <c r="D52" t="s">
        <v>4</v>
      </c>
      <c r="E52" s="6" t="s">
        <v>54</v>
      </c>
      <c r="F52" s="2">
        <v>33456</v>
      </c>
      <c r="G52">
        <v>2076</v>
      </c>
      <c r="H52" s="3">
        <v>2600000</v>
      </c>
      <c r="I52" s="3">
        <v>36000000</v>
      </c>
      <c r="J52" s="8">
        <f t="shared" si="1"/>
        <v>13.846153846153847</v>
      </c>
      <c r="K52" t="s">
        <v>84</v>
      </c>
      <c r="L52" s="6" t="s">
        <v>54</v>
      </c>
      <c r="N52" s="16">
        <f t="shared" si="0"/>
        <v>0</v>
      </c>
      <c r="P52" s="7">
        <f t="shared" si="2"/>
        <v>3</v>
      </c>
    </row>
    <row r="53" spans="1:17" x14ac:dyDescent="0.2">
      <c r="A53">
        <v>52</v>
      </c>
      <c r="B53">
        <v>520043480</v>
      </c>
      <c r="C53" t="s">
        <v>85</v>
      </c>
      <c r="D53" t="s">
        <v>4</v>
      </c>
      <c r="E53" s="6" t="s">
        <v>85</v>
      </c>
      <c r="F53" s="2">
        <v>37964</v>
      </c>
      <c r="G53">
        <v>1054</v>
      </c>
      <c r="H53" s="3">
        <v>1000000</v>
      </c>
      <c r="I53" s="3">
        <v>48000000</v>
      </c>
      <c r="J53" s="8">
        <f t="shared" si="1"/>
        <v>48</v>
      </c>
      <c r="K53" t="s">
        <v>85</v>
      </c>
      <c r="L53" s="6" t="s">
        <v>85</v>
      </c>
      <c r="N53" s="16">
        <f t="shared" si="0"/>
        <v>0</v>
      </c>
      <c r="P53" s="7">
        <f t="shared" si="2"/>
        <v>4</v>
      </c>
    </row>
    <row r="54" spans="1:17" x14ac:dyDescent="0.2">
      <c r="A54">
        <v>53</v>
      </c>
      <c r="B54">
        <v>520043605</v>
      </c>
      <c r="C54" t="s">
        <v>86</v>
      </c>
      <c r="D54" t="s">
        <v>4</v>
      </c>
      <c r="E54" s="6" t="s">
        <v>52</v>
      </c>
      <c r="F54" s="2">
        <v>34195</v>
      </c>
      <c r="G54">
        <v>1063</v>
      </c>
      <c r="H54" s="3">
        <v>5000000</v>
      </c>
      <c r="I54" s="3">
        <v>34000000</v>
      </c>
      <c r="J54" s="8">
        <f t="shared" si="1"/>
        <v>6.8</v>
      </c>
      <c r="K54" t="s">
        <v>86</v>
      </c>
      <c r="L54" s="6" t="s">
        <v>52</v>
      </c>
      <c r="N54" s="16">
        <f t="shared" si="0"/>
        <v>5000000</v>
      </c>
      <c r="P54" s="7">
        <f t="shared" si="2"/>
        <v>3</v>
      </c>
    </row>
    <row r="55" spans="1:17" x14ac:dyDescent="0.2">
      <c r="A55">
        <v>54</v>
      </c>
      <c r="B55">
        <v>520043803</v>
      </c>
      <c r="C55" t="s">
        <v>87</v>
      </c>
      <c r="D55" t="s">
        <v>4</v>
      </c>
      <c r="E55" s="6" t="s">
        <v>54</v>
      </c>
      <c r="F55" s="2">
        <v>38402</v>
      </c>
      <c r="G55">
        <v>1067</v>
      </c>
      <c r="H55" s="3">
        <v>4800000</v>
      </c>
      <c r="I55" s="3">
        <v>26000000</v>
      </c>
      <c r="J55" s="8">
        <f t="shared" si="1"/>
        <v>5.416666666666667</v>
      </c>
      <c r="K55" t="s">
        <v>87</v>
      </c>
      <c r="L55" s="6" t="s">
        <v>54</v>
      </c>
      <c r="N55" s="16">
        <f t="shared" si="0"/>
        <v>1000000</v>
      </c>
      <c r="P55" s="7">
        <f t="shared" si="2"/>
        <v>1</v>
      </c>
    </row>
    <row r="56" spans="1:17" x14ac:dyDescent="0.2">
      <c r="A56">
        <v>55</v>
      </c>
      <c r="B56">
        <v>520044132</v>
      </c>
      <c r="C56" t="s">
        <v>88</v>
      </c>
      <c r="D56" t="s">
        <v>4</v>
      </c>
      <c r="E56" s="6" t="s">
        <v>52</v>
      </c>
      <c r="F56" s="2">
        <v>33653</v>
      </c>
      <c r="G56">
        <v>2134</v>
      </c>
      <c r="H56" s="3">
        <v>2400000</v>
      </c>
      <c r="I56" s="3">
        <v>18000000</v>
      </c>
      <c r="J56" s="8">
        <f t="shared" si="1"/>
        <v>7.5</v>
      </c>
      <c r="K56" t="s">
        <v>88</v>
      </c>
      <c r="L56" s="6" t="s">
        <v>52</v>
      </c>
      <c r="N56" s="16">
        <f t="shared" si="0"/>
        <v>2400000</v>
      </c>
      <c r="P56" s="7">
        <f t="shared" si="2"/>
        <v>1</v>
      </c>
    </row>
    <row r="57" spans="1:17" x14ac:dyDescent="0.2">
      <c r="A57">
        <v>56</v>
      </c>
      <c r="B57">
        <v>520044199</v>
      </c>
      <c r="C57" t="s">
        <v>89</v>
      </c>
      <c r="D57" t="s">
        <v>4</v>
      </c>
      <c r="E57" s="6" t="s">
        <v>52</v>
      </c>
      <c r="F57" s="2">
        <v>36356</v>
      </c>
      <c r="G57">
        <v>2170</v>
      </c>
      <c r="H57" s="3">
        <v>3800000</v>
      </c>
      <c r="I57" s="3">
        <v>42000000</v>
      </c>
      <c r="J57" s="8">
        <f t="shared" si="1"/>
        <v>11.052631578947368</v>
      </c>
      <c r="K57" t="s">
        <v>89</v>
      </c>
      <c r="L57" s="6" t="s">
        <v>52</v>
      </c>
      <c r="N57" s="16">
        <f t="shared" si="0"/>
        <v>2850000</v>
      </c>
      <c r="P57" s="7">
        <f t="shared" si="2"/>
        <v>3</v>
      </c>
    </row>
    <row r="58" spans="1:17" x14ac:dyDescent="0.2">
      <c r="A58">
        <v>57</v>
      </c>
      <c r="B58">
        <v>520044488</v>
      </c>
      <c r="C58" t="s">
        <v>90</v>
      </c>
      <c r="D58" t="s">
        <v>4</v>
      </c>
      <c r="E58" s="6" t="s">
        <v>50</v>
      </c>
      <c r="F58" s="2">
        <v>38362</v>
      </c>
      <c r="G58">
        <v>2161</v>
      </c>
      <c r="H58" s="3">
        <v>1600000</v>
      </c>
      <c r="I58" s="3">
        <v>44000000</v>
      </c>
      <c r="J58" s="8">
        <f t="shared" si="1"/>
        <v>27.5</v>
      </c>
      <c r="K58" t="s">
        <v>90</v>
      </c>
      <c r="L58" s="6" t="s">
        <v>50</v>
      </c>
      <c r="N58" s="16">
        <f>IF(OR(E58=$N$70,E58=$N$71,E58=$N$72,E58=$N$73),IF(J58&lt;$O$75,$O$70,$O$71),H58*VLOOKUP(J58,$N$78:$O$82,2))</f>
        <v>0</v>
      </c>
      <c r="P58" s="7">
        <f t="shared" si="2"/>
        <v>1</v>
      </c>
    </row>
    <row r="59" spans="1:17" ht="15" x14ac:dyDescent="0.25">
      <c r="J59" s="8"/>
      <c r="P59" s="15" t="s">
        <v>105</v>
      </c>
      <c r="Q59" s="15" t="s">
        <v>106</v>
      </c>
    </row>
    <row r="60" spans="1:17" x14ac:dyDescent="0.2">
      <c r="J60" s="8"/>
      <c r="P60" s="13">
        <v>0</v>
      </c>
      <c r="Q60" s="13">
        <v>1</v>
      </c>
    </row>
    <row r="61" spans="1:17" x14ac:dyDescent="0.2">
      <c r="J61" s="8"/>
      <c r="P61" s="13">
        <v>4</v>
      </c>
      <c r="Q61" s="13">
        <v>2</v>
      </c>
    </row>
    <row r="62" spans="1:17" x14ac:dyDescent="0.2">
      <c r="J62" s="8"/>
      <c r="P62" s="13">
        <v>7</v>
      </c>
      <c r="Q62" s="13">
        <v>3</v>
      </c>
    </row>
    <row r="63" spans="1:17" x14ac:dyDescent="0.2">
      <c r="J63" s="8"/>
      <c r="P63" s="13">
        <v>10</v>
      </c>
      <c r="Q63" s="13">
        <v>4</v>
      </c>
    </row>
    <row r="64" spans="1:17" x14ac:dyDescent="0.2">
      <c r="J64" s="8"/>
    </row>
    <row r="65" spans="1:15" x14ac:dyDescent="0.2">
      <c r="J65" s="8"/>
    </row>
    <row r="66" spans="1:15" x14ac:dyDescent="0.2">
      <c r="J66" s="8"/>
    </row>
    <row r="67" spans="1:15" x14ac:dyDescent="0.2">
      <c r="J67" s="8"/>
    </row>
    <row r="68" spans="1:15" x14ac:dyDescent="0.2">
      <c r="J68" s="8"/>
    </row>
    <row r="69" spans="1:15" x14ac:dyDescent="0.2">
      <c r="B69" s="12" t="s">
        <v>110</v>
      </c>
      <c r="J69" s="8"/>
      <c r="N69" s="12" t="s">
        <v>98</v>
      </c>
    </row>
    <row r="70" spans="1:15" x14ac:dyDescent="0.2">
      <c r="A70">
        <v>510999999</v>
      </c>
      <c r="B70" t="e">
        <f t="array" ref="B70:B74">FREQUENCY(#REF!,A70:A73)</f>
        <v>#REF!</v>
      </c>
      <c r="I70" s="12" t="s">
        <v>97</v>
      </c>
      <c r="N70" s="6" t="s">
        <v>47</v>
      </c>
      <c r="O70" s="9">
        <v>1000000</v>
      </c>
    </row>
    <row r="71" spans="1:15" x14ac:dyDescent="0.2">
      <c r="A71">
        <v>511999999</v>
      </c>
      <c r="B71" t="e">
        <v>#REF!</v>
      </c>
      <c r="I71" s="10">
        <f>MAX(I2:I58)</f>
        <v>50000000</v>
      </c>
      <c r="J71" s="9" t="e">
        <f>AVERAGEIF(E2:E69,#REF!,J2:J69)</f>
        <v>#DIV/0!</v>
      </c>
      <c r="K71" t="str">
        <f>VLOOKUP(I71,$I$2:$L$58,3,0)</f>
        <v>כלל ביוטכנו</v>
      </c>
      <c r="L71" t="str">
        <f>VLOOKUP(I71,$I$2:$L$58,4,0)</f>
        <v>תל אביב</v>
      </c>
      <c r="N71" s="6" t="s">
        <v>60</v>
      </c>
      <c r="O71" s="9">
        <v>0</v>
      </c>
    </row>
    <row r="72" spans="1:15" x14ac:dyDescent="0.2">
      <c r="A72">
        <v>512999999</v>
      </c>
      <c r="B72" t="e">
        <v>#REF!</v>
      </c>
      <c r="N72" s="6" t="s">
        <v>46</v>
      </c>
    </row>
    <row r="73" spans="1:15" x14ac:dyDescent="0.2">
      <c r="A73">
        <v>520999999</v>
      </c>
      <c r="B73" t="e">
        <v>#REF!</v>
      </c>
      <c r="N73" s="6" t="s">
        <v>54</v>
      </c>
    </row>
    <row r="74" spans="1:15" x14ac:dyDescent="0.2">
      <c r="B74" t="e">
        <v>#REF!</v>
      </c>
      <c r="N74" s="11"/>
    </row>
    <row r="75" spans="1:15" x14ac:dyDescent="0.2">
      <c r="N75" s="11" t="b">
        <f>OR(E2=$N$70,E2=$N$71,E2=$N$72,E2=$N$73)</f>
        <v>1</v>
      </c>
      <c r="O75" s="9">
        <f>DAVERAGE(E1:J58,J1,N74:N75)</f>
        <v>12.235782509544118</v>
      </c>
    </row>
    <row r="77" spans="1:15" ht="15" x14ac:dyDescent="0.25">
      <c r="N77" s="15" t="s">
        <v>100</v>
      </c>
      <c r="O77" s="15" t="s">
        <v>101</v>
      </c>
    </row>
    <row r="78" spans="1:15" x14ac:dyDescent="0.2">
      <c r="N78" s="13">
        <v>0</v>
      </c>
      <c r="O78" s="14">
        <v>1</v>
      </c>
    </row>
    <row r="79" spans="1:15" x14ac:dyDescent="0.2">
      <c r="N79" s="13">
        <v>10.01</v>
      </c>
      <c r="O79" s="14">
        <v>0.75</v>
      </c>
    </row>
    <row r="80" spans="1:15" x14ac:dyDescent="0.2">
      <c r="N80" s="13">
        <v>15.01</v>
      </c>
      <c r="O80" s="14">
        <v>0.5</v>
      </c>
    </row>
    <row r="81" spans="1:15" x14ac:dyDescent="0.2">
      <c r="N81" s="13">
        <v>20.010000000000002</v>
      </c>
      <c r="O81" s="14">
        <v>0.25</v>
      </c>
    </row>
    <row r="82" spans="1:15" x14ac:dyDescent="0.2">
      <c r="N82" s="13">
        <v>25.01</v>
      </c>
      <c r="O82" s="14">
        <v>0</v>
      </c>
    </row>
    <row r="90" spans="1:15" ht="30" x14ac:dyDescent="0.25">
      <c r="A90" s="4" t="s">
        <v>45</v>
      </c>
      <c r="B90" s="4" t="s">
        <v>66</v>
      </c>
      <c r="C90" s="4" t="s">
        <v>66</v>
      </c>
    </row>
    <row r="91" spans="1:15" x14ac:dyDescent="0.2">
      <c r="A91" s="5"/>
      <c r="B91" t="s">
        <v>111</v>
      </c>
      <c r="C91" t="s">
        <v>112</v>
      </c>
    </row>
    <row r="92" spans="1:15" x14ac:dyDescent="0.2">
      <c r="A92" s="5" t="s">
        <v>48</v>
      </c>
    </row>
    <row r="93" spans="1:15" x14ac:dyDescent="0.2">
      <c r="A93" s="5" t="s">
        <v>53</v>
      </c>
    </row>
    <row r="94" spans="1:15" x14ac:dyDescent="0.2">
      <c r="A94" s="5" t="s">
        <v>38</v>
      </c>
    </row>
    <row r="95" spans="1:15" x14ac:dyDescent="0.2">
      <c r="A95" s="5" t="s">
        <v>51</v>
      </c>
    </row>
    <row r="96" spans="1:15" x14ac:dyDescent="0.2">
      <c r="A96" s="5" t="s">
        <v>64</v>
      </c>
    </row>
    <row r="97" spans="1:15" x14ac:dyDescent="0.2">
      <c r="A97" s="5" t="s">
        <v>55</v>
      </c>
    </row>
    <row r="98" spans="1:15" x14ac:dyDescent="0.2">
      <c r="A98" s="5" t="s">
        <v>56</v>
      </c>
    </row>
    <row r="99" spans="1:15" x14ac:dyDescent="0.2">
      <c r="A99" s="5" t="s">
        <v>57</v>
      </c>
      <c r="O99" s="24">
        <f>SUM(N2:N58)</f>
        <v>119500000</v>
      </c>
    </row>
    <row r="100" spans="1:15" x14ac:dyDescent="0.2">
      <c r="A100" s="5" t="s">
        <v>49</v>
      </c>
      <c r="M100" s="12" t="s">
        <v>113</v>
      </c>
      <c r="N100" s="9">
        <v>0</v>
      </c>
      <c r="O100" s="25">
        <f t="dataTable" ref="O100:O125" dt2D="0" dtr="0" r1="O82"/>
        <v>119500000</v>
      </c>
    </row>
    <row r="101" spans="1:15" x14ac:dyDescent="0.2">
      <c r="A101" s="5" t="s">
        <v>63</v>
      </c>
      <c r="N101" s="9">
        <v>0.01</v>
      </c>
      <c r="O101" s="24">
        <v>119536000</v>
      </c>
    </row>
    <row r="102" spans="1:15" x14ac:dyDescent="0.2">
      <c r="A102" s="5" t="s">
        <v>58</v>
      </c>
      <c r="N102" s="9">
        <v>0.02</v>
      </c>
      <c r="O102" s="24">
        <v>119572000</v>
      </c>
    </row>
    <row r="103" spans="1:15" x14ac:dyDescent="0.2">
      <c r="A103" s="5" t="s">
        <v>32</v>
      </c>
      <c r="N103" s="9">
        <v>0.03</v>
      </c>
      <c r="O103" s="24">
        <v>119608000</v>
      </c>
    </row>
    <row r="104" spans="1:15" x14ac:dyDescent="0.2">
      <c r="A104" s="5" t="s">
        <v>52</v>
      </c>
      <c r="N104" s="9">
        <v>0.04</v>
      </c>
      <c r="O104" s="24">
        <v>119644000</v>
      </c>
    </row>
    <row r="105" spans="1:15" x14ac:dyDescent="0.2">
      <c r="A105" s="5" t="s">
        <v>59</v>
      </c>
      <c r="N105" s="9">
        <v>0.05</v>
      </c>
      <c r="O105" s="24">
        <v>119680000</v>
      </c>
    </row>
    <row r="106" spans="1:15" x14ac:dyDescent="0.2">
      <c r="A106" s="5" t="s">
        <v>61</v>
      </c>
      <c r="N106" s="9">
        <v>0.06</v>
      </c>
      <c r="O106" s="24">
        <v>119716000</v>
      </c>
    </row>
    <row r="107" spans="1:15" x14ac:dyDescent="0.2">
      <c r="A107" s="6" t="s">
        <v>92</v>
      </c>
      <c r="N107" s="9">
        <v>7.0000000000000007E-2</v>
      </c>
      <c r="O107" s="24">
        <v>119752000</v>
      </c>
    </row>
    <row r="108" spans="1:15" x14ac:dyDescent="0.2">
      <c r="A108" s="6" t="s">
        <v>93</v>
      </c>
      <c r="N108" s="9">
        <v>0.08</v>
      </c>
      <c r="O108" s="24">
        <v>119788000</v>
      </c>
    </row>
    <row r="109" spans="1:15" x14ac:dyDescent="0.2">
      <c r="A109" s="6" t="s">
        <v>22</v>
      </c>
      <c r="N109" s="9">
        <v>0.09</v>
      </c>
      <c r="O109" s="24">
        <v>119824000</v>
      </c>
    </row>
    <row r="110" spans="1:15" x14ac:dyDescent="0.2">
      <c r="A110" s="6" t="s">
        <v>95</v>
      </c>
      <c r="N110" s="9">
        <v>0.1</v>
      </c>
      <c r="O110" s="24">
        <v>119860000</v>
      </c>
    </row>
    <row r="111" spans="1:15" x14ac:dyDescent="0.2">
      <c r="A111" s="6" t="s">
        <v>94</v>
      </c>
      <c r="N111" s="9">
        <v>0.11</v>
      </c>
      <c r="O111" s="24">
        <v>119896000</v>
      </c>
    </row>
    <row r="112" spans="1:15" x14ac:dyDescent="0.2">
      <c r="A112" s="6" t="s">
        <v>85</v>
      </c>
      <c r="N112" s="9">
        <v>0.12</v>
      </c>
      <c r="O112" s="24">
        <v>119932000</v>
      </c>
    </row>
    <row r="113" spans="1:15" x14ac:dyDescent="0.2">
      <c r="A113" s="6" t="s">
        <v>50</v>
      </c>
      <c r="N113" s="9">
        <v>0.13</v>
      </c>
      <c r="O113" s="24">
        <v>119968000</v>
      </c>
    </row>
    <row r="114" spans="1:15" x14ac:dyDescent="0.2">
      <c r="N114" s="9">
        <v>0.14000000000000001</v>
      </c>
      <c r="O114" s="24">
        <v>120004000</v>
      </c>
    </row>
    <row r="115" spans="1:15" x14ac:dyDescent="0.2">
      <c r="N115" s="9">
        <v>0.15</v>
      </c>
      <c r="O115" s="24">
        <v>120040000</v>
      </c>
    </row>
    <row r="116" spans="1:15" x14ac:dyDescent="0.2">
      <c r="N116" s="9">
        <v>0.16</v>
      </c>
      <c r="O116" s="24">
        <v>120076000</v>
      </c>
    </row>
    <row r="117" spans="1:15" x14ac:dyDescent="0.2">
      <c r="N117" s="9">
        <v>0.17</v>
      </c>
      <c r="O117" s="24">
        <v>120112000</v>
      </c>
    </row>
    <row r="118" spans="1:15" x14ac:dyDescent="0.2">
      <c r="N118" s="9">
        <v>0.18</v>
      </c>
      <c r="O118" s="24">
        <v>120148000</v>
      </c>
    </row>
    <row r="119" spans="1:15" x14ac:dyDescent="0.2">
      <c r="N119" s="9">
        <v>0.19</v>
      </c>
      <c r="O119" s="24">
        <v>120184000</v>
      </c>
    </row>
    <row r="120" spans="1:15" ht="30" x14ac:dyDescent="0.25">
      <c r="A120" s="4" t="s">
        <v>67</v>
      </c>
      <c r="B120" s="4" t="s">
        <v>62</v>
      </c>
      <c r="C120" s="4" t="s">
        <v>66</v>
      </c>
      <c r="N120" s="9">
        <v>0.2</v>
      </c>
      <c r="O120" s="24">
        <v>120220000</v>
      </c>
    </row>
    <row r="121" spans="1:15" x14ac:dyDescent="0.2">
      <c r="A121" s="1" t="s">
        <v>13</v>
      </c>
      <c r="B121" s="2">
        <v>37762</v>
      </c>
      <c r="C121" s="3">
        <v>26000000</v>
      </c>
      <c r="N121" s="9">
        <v>0.21</v>
      </c>
      <c r="O121" s="24">
        <v>120256000</v>
      </c>
    </row>
    <row r="122" spans="1:15" x14ac:dyDescent="0.2">
      <c r="A122" s="1" t="s">
        <v>3</v>
      </c>
      <c r="B122" s="2">
        <v>37585</v>
      </c>
      <c r="C122" s="3">
        <v>32000000</v>
      </c>
      <c r="N122" s="9">
        <v>0.22</v>
      </c>
      <c r="O122" s="24">
        <v>120292000</v>
      </c>
    </row>
    <row r="123" spans="1:15" x14ac:dyDescent="0.2">
      <c r="A123" s="1" t="s">
        <v>18</v>
      </c>
      <c r="B123" s="2">
        <v>33597</v>
      </c>
      <c r="C123" s="3">
        <v>24000000</v>
      </c>
      <c r="N123" s="9">
        <v>0.23</v>
      </c>
      <c r="O123" s="24">
        <v>120328000</v>
      </c>
    </row>
    <row r="124" spans="1:15" x14ac:dyDescent="0.2">
      <c r="A124" s="1" t="s">
        <v>42</v>
      </c>
      <c r="B124" s="2">
        <v>35898</v>
      </c>
      <c r="C124" s="3">
        <v>38000000</v>
      </c>
      <c r="N124" s="9">
        <v>0.24</v>
      </c>
      <c r="O124" s="24">
        <v>120364000</v>
      </c>
    </row>
    <row r="125" spans="1:15" x14ac:dyDescent="0.2">
      <c r="A125" s="1" t="s">
        <v>40</v>
      </c>
      <c r="B125" s="2">
        <v>35978</v>
      </c>
      <c r="C125" s="3">
        <v>18000000</v>
      </c>
      <c r="N125" s="9">
        <v>0.25</v>
      </c>
      <c r="O125" s="24">
        <v>120400000</v>
      </c>
    </row>
    <row r="126" spans="1:15" x14ac:dyDescent="0.2">
      <c r="A126" s="1" t="s">
        <v>12</v>
      </c>
      <c r="B126" s="2">
        <v>39532</v>
      </c>
      <c r="C126" s="3">
        <v>34000000</v>
      </c>
    </row>
    <row r="127" spans="1:15" x14ac:dyDescent="0.2">
      <c r="A127" s="1" t="s">
        <v>25</v>
      </c>
      <c r="B127" s="2">
        <v>35283</v>
      </c>
      <c r="C127" s="3">
        <v>40000000</v>
      </c>
    </row>
    <row r="128" spans="1:15" x14ac:dyDescent="0.2">
      <c r="A128" s="1" t="s">
        <v>29</v>
      </c>
      <c r="B128" s="2">
        <v>38362</v>
      </c>
      <c r="C128" s="3">
        <v>44000000</v>
      </c>
    </row>
    <row r="129" spans="1:3" x14ac:dyDescent="0.2">
      <c r="A129" s="1" t="s">
        <v>39</v>
      </c>
      <c r="B129" s="2">
        <v>38551</v>
      </c>
      <c r="C129" s="3">
        <v>42000000</v>
      </c>
    </row>
    <row r="130" spans="1:3" x14ac:dyDescent="0.2">
      <c r="A130" s="1" t="s">
        <v>27</v>
      </c>
      <c r="B130" s="2">
        <v>35492</v>
      </c>
      <c r="C130" s="3">
        <v>40000000</v>
      </c>
    </row>
    <row r="131" spans="1:3" x14ac:dyDescent="0.2">
      <c r="A131" s="1" t="s">
        <v>7</v>
      </c>
      <c r="B131" s="2">
        <v>33456</v>
      </c>
      <c r="C131" s="3">
        <v>28000000</v>
      </c>
    </row>
    <row r="132" spans="1:3" x14ac:dyDescent="0.2">
      <c r="A132" s="1" t="s">
        <v>11</v>
      </c>
      <c r="B132" s="2">
        <v>38090</v>
      </c>
      <c r="C132" s="3">
        <v>32000000</v>
      </c>
    </row>
    <row r="133" spans="1:3" x14ac:dyDescent="0.2">
      <c r="A133" s="1" t="s">
        <v>17</v>
      </c>
      <c r="B133" s="2">
        <v>38402</v>
      </c>
      <c r="C133" s="3">
        <v>38000000</v>
      </c>
    </row>
    <row r="134" spans="1:3" x14ac:dyDescent="0.2">
      <c r="A134" s="1" t="s">
        <v>20</v>
      </c>
      <c r="B134" s="2">
        <v>37916</v>
      </c>
      <c r="C134" s="3">
        <v>48000000</v>
      </c>
    </row>
    <row r="135" spans="1:3" x14ac:dyDescent="0.2">
      <c r="A135" s="1" t="s">
        <v>28</v>
      </c>
      <c r="B135" s="2">
        <v>37184</v>
      </c>
      <c r="C135" s="3">
        <v>32000000</v>
      </c>
    </row>
    <row r="136" spans="1:3" x14ac:dyDescent="0.2">
      <c r="A136" s="1" t="s">
        <v>44</v>
      </c>
      <c r="B136" s="2">
        <v>37045</v>
      </c>
      <c r="C136" s="3">
        <v>20000000</v>
      </c>
    </row>
    <row r="137" spans="1:3" x14ac:dyDescent="0.2">
      <c r="A137" s="1" t="s">
        <v>35</v>
      </c>
      <c r="B137" s="2">
        <v>33653</v>
      </c>
      <c r="C137" s="3">
        <v>10000000</v>
      </c>
    </row>
    <row r="138" spans="1:3" x14ac:dyDescent="0.2">
      <c r="A138" s="1" t="s">
        <v>36</v>
      </c>
      <c r="B138" s="2">
        <v>34544</v>
      </c>
      <c r="C138" s="3">
        <v>22000000</v>
      </c>
    </row>
    <row r="139" spans="1:3" x14ac:dyDescent="0.2">
      <c r="A139" s="1" t="s">
        <v>8</v>
      </c>
      <c r="B139" s="2">
        <v>35488</v>
      </c>
      <c r="C139" s="3">
        <v>24000000</v>
      </c>
    </row>
    <row r="140" spans="1:3" x14ac:dyDescent="0.2">
      <c r="A140" s="1" t="s">
        <v>9</v>
      </c>
      <c r="B140" s="2">
        <v>38300</v>
      </c>
      <c r="C140" s="3">
        <v>48000000</v>
      </c>
    </row>
    <row r="141" spans="1:3" x14ac:dyDescent="0.2">
      <c r="A141" s="1" t="s">
        <v>33</v>
      </c>
      <c r="B141" s="2">
        <v>35135</v>
      </c>
      <c r="C141" s="3">
        <v>26000000</v>
      </c>
    </row>
    <row r="142" spans="1:3" x14ac:dyDescent="0.2">
      <c r="A142" s="1" t="s">
        <v>30</v>
      </c>
      <c r="B142" s="2">
        <v>36054</v>
      </c>
      <c r="C142" s="3">
        <v>20000000</v>
      </c>
    </row>
    <row r="143" spans="1:3" x14ac:dyDescent="0.2">
      <c r="A143" s="1" t="s">
        <v>31</v>
      </c>
      <c r="B143" s="2">
        <v>37637</v>
      </c>
      <c r="C143" s="3">
        <v>30000000</v>
      </c>
    </row>
    <row r="144" spans="1:3" x14ac:dyDescent="0.2">
      <c r="A144" s="1" t="s">
        <v>34</v>
      </c>
      <c r="B144" s="2">
        <v>38786</v>
      </c>
      <c r="C144" s="3">
        <v>18000000</v>
      </c>
    </row>
    <row r="145" spans="1:3" x14ac:dyDescent="0.2">
      <c r="A145" s="1" t="s">
        <v>10</v>
      </c>
      <c r="B145" s="2">
        <v>39645</v>
      </c>
      <c r="C145" s="3">
        <v>12000000</v>
      </c>
    </row>
    <row r="146" spans="1:3" x14ac:dyDescent="0.2">
      <c r="A146" s="1" t="s">
        <v>26</v>
      </c>
      <c r="B146" s="2">
        <v>34163</v>
      </c>
      <c r="C146" s="3">
        <v>12000000</v>
      </c>
    </row>
    <row r="147" spans="1:3" x14ac:dyDescent="0.2">
      <c r="A147" s="1" t="s">
        <v>16</v>
      </c>
      <c r="B147" s="2">
        <v>37685</v>
      </c>
      <c r="C147" s="3">
        <v>34000000</v>
      </c>
    </row>
    <row r="148" spans="1:3" x14ac:dyDescent="0.2">
      <c r="A148" s="1" t="s">
        <v>19</v>
      </c>
      <c r="B148" s="2">
        <v>34650</v>
      </c>
      <c r="C148" s="3">
        <v>50000000</v>
      </c>
    </row>
    <row r="149" spans="1:3" x14ac:dyDescent="0.2">
      <c r="A149" s="1" t="s">
        <v>43</v>
      </c>
      <c r="B149" s="2">
        <v>36838</v>
      </c>
      <c r="C149" s="3">
        <v>10000000</v>
      </c>
    </row>
    <row r="150" spans="1:3" x14ac:dyDescent="0.2">
      <c r="A150" s="1" t="s">
        <v>15</v>
      </c>
      <c r="B150" s="2">
        <v>35658</v>
      </c>
      <c r="C150" s="3">
        <v>18000000</v>
      </c>
    </row>
    <row r="151" spans="1:3" x14ac:dyDescent="0.2">
      <c r="A151" t="s">
        <v>68</v>
      </c>
      <c r="B151" s="2">
        <v>39391</v>
      </c>
      <c r="C151" s="3">
        <v>46000000</v>
      </c>
    </row>
    <row r="152" spans="1:3" x14ac:dyDescent="0.2">
      <c r="A152" t="s">
        <v>69</v>
      </c>
      <c r="B152" s="2">
        <v>33698</v>
      </c>
      <c r="C152" s="3">
        <v>12000000</v>
      </c>
    </row>
    <row r="153" spans="1:3" x14ac:dyDescent="0.2">
      <c r="A153" t="s">
        <v>70</v>
      </c>
      <c r="B153" s="2">
        <v>35983</v>
      </c>
      <c r="C153" s="3">
        <v>26000000</v>
      </c>
    </row>
    <row r="154" spans="1:3" x14ac:dyDescent="0.2">
      <c r="A154" t="s">
        <v>72</v>
      </c>
      <c r="B154" s="2">
        <v>38786</v>
      </c>
      <c r="C154" s="3">
        <v>32000000</v>
      </c>
    </row>
    <row r="155" spans="1:3" x14ac:dyDescent="0.2">
      <c r="A155" t="s">
        <v>74</v>
      </c>
      <c r="B155" s="2">
        <v>37359</v>
      </c>
      <c r="C155" s="3">
        <v>20000000</v>
      </c>
    </row>
    <row r="156" spans="1:3" x14ac:dyDescent="0.2">
      <c r="A156" t="s">
        <v>75</v>
      </c>
      <c r="B156" s="2">
        <v>38539</v>
      </c>
      <c r="C156" s="3">
        <v>34000000</v>
      </c>
    </row>
    <row r="157" spans="1:3" x14ac:dyDescent="0.2">
      <c r="A157" t="s">
        <v>76</v>
      </c>
      <c r="B157" s="2">
        <v>35298</v>
      </c>
      <c r="C157" s="3">
        <v>38000000</v>
      </c>
    </row>
    <row r="158" spans="1:3" x14ac:dyDescent="0.2">
      <c r="A158" t="s">
        <v>77</v>
      </c>
      <c r="B158" s="2">
        <v>38254</v>
      </c>
      <c r="C158" s="3">
        <v>44000000</v>
      </c>
    </row>
    <row r="159" spans="1:3" x14ac:dyDescent="0.2">
      <c r="A159" t="s">
        <v>78</v>
      </c>
      <c r="B159" s="2">
        <v>38362</v>
      </c>
      <c r="C159" s="3">
        <v>50000000</v>
      </c>
    </row>
    <row r="160" spans="1:3" x14ac:dyDescent="0.2">
      <c r="A160" t="s">
        <v>79</v>
      </c>
      <c r="B160" s="2">
        <v>39079</v>
      </c>
      <c r="C160" s="3">
        <v>24000000</v>
      </c>
    </row>
    <row r="161" spans="1:3" x14ac:dyDescent="0.2">
      <c r="A161" t="s">
        <v>81</v>
      </c>
      <c r="B161" s="2">
        <v>36180</v>
      </c>
      <c r="C161" s="3">
        <v>38000000</v>
      </c>
    </row>
    <row r="162" spans="1:3" x14ac:dyDescent="0.2">
      <c r="A162" t="s">
        <v>82</v>
      </c>
      <c r="B162" s="2">
        <v>37964</v>
      </c>
      <c r="C162" s="3">
        <v>22000000</v>
      </c>
    </row>
    <row r="163" spans="1:3" x14ac:dyDescent="0.2">
      <c r="A163" t="s">
        <v>84</v>
      </c>
      <c r="B163" s="2">
        <v>33456</v>
      </c>
      <c r="C163" s="3">
        <v>36000000</v>
      </c>
    </row>
    <row r="164" spans="1:3" x14ac:dyDescent="0.2">
      <c r="A164" t="s">
        <v>85</v>
      </c>
      <c r="B164" s="2">
        <v>37964</v>
      </c>
      <c r="C164" s="3">
        <v>48000000</v>
      </c>
    </row>
    <row r="165" spans="1:3" x14ac:dyDescent="0.2">
      <c r="A165" t="s">
        <v>86</v>
      </c>
      <c r="B165" s="2">
        <v>34195</v>
      </c>
      <c r="C165" s="3">
        <v>34000000</v>
      </c>
    </row>
    <row r="166" spans="1:3" x14ac:dyDescent="0.2">
      <c r="A166" t="s">
        <v>87</v>
      </c>
      <c r="B166" s="2">
        <v>38402</v>
      </c>
      <c r="C166" s="3">
        <v>26000000</v>
      </c>
    </row>
    <row r="167" spans="1:3" x14ac:dyDescent="0.2">
      <c r="A167" t="s">
        <v>88</v>
      </c>
      <c r="B167" s="2">
        <v>33653</v>
      </c>
      <c r="C167" s="3">
        <v>18000000</v>
      </c>
    </row>
    <row r="168" spans="1:3" x14ac:dyDescent="0.2">
      <c r="A168" t="s">
        <v>89</v>
      </c>
      <c r="B168" s="2">
        <v>36356</v>
      </c>
      <c r="C168" s="3">
        <v>42000000</v>
      </c>
    </row>
    <row r="169" spans="1:3" x14ac:dyDescent="0.2">
      <c r="A169" t="s">
        <v>90</v>
      </c>
      <c r="B169" s="2">
        <v>38362</v>
      </c>
      <c r="C169" s="3">
        <v>44000000</v>
      </c>
    </row>
  </sheetData>
  <pageMargins left="0.75" right="0.75" top="1" bottom="1" header="0.5" footer="0.5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rightToLeft="1" workbookViewId="0">
      <selection activeCell="A3" sqref="A3"/>
    </sheetView>
  </sheetViews>
  <sheetFormatPr defaultRowHeight="14.25" x14ac:dyDescent="0.2"/>
  <cols>
    <col min="1" max="1" width="23" bestFit="1" customWidth="1"/>
  </cols>
  <sheetData>
    <row r="1" spans="1:9" x14ac:dyDescent="0.2">
      <c r="A1" t="s">
        <v>170</v>
      </c>
    </row>
    <row r="2" spans="1:9" x14ac:dyDescent="0.2">
      <c r="A2" t="s">
        <v>171</v>
      </c>
      <c r="B2" t="s">
        <v>172</v>
      </c>
      <c r="C2" t="s">
        <v>173</v>
      </c>
      <c r="D2" t="s">
        <v>174</v>
      </c>
      <c r="E2" t="s">
        <v>175</v>
      </c>
      <c r="F2" t="s">
        <v>176</v>
      </c>
      <c r="G2" t="s">
        <v>177</v>
      </c>
      <c r="H2" t="s">
        <v>178</v>
      </c>
      <c r="I2" t="s">
        <v>179</v>
      </c>
    </row>
    <row r="3" spans="1:9" x14ac:dyDescent="0.2">
      <c r="A3" t="s">
        <v>180</v>
      </c>
      <c r="B3" t="s">
        <v>181</v>
      </c>
      <c r="C3" t="s">
        <v>182</v>
      </c>
      <c r="D3" s="33">
        <v>7</v>
      </c>
      <c r="E3">
        <v>2</v>
      </c>
      <c r="F3" s="33">
        <v>14</v>
      </c>
      <c r="G3" s="33">
        <v>15</v>
      </c>
      <c r="H3" s="33">
        <v>13.5</v>
      </c>
      <c r="I3" s="33">
        <v>15.66</v>
      </c>
    </row>
    <row r="4" spans="1:9" x14ac:dyDescent="0.2">
      <c r="A4" t="s">
        <v>183</v>
      </c>
      <c r="B4" t="s">
        <v>184</v>
      </c>
      <c r="C4" t="s">
        <v>185</v>
      </c>
      <c r="D4" s="33">
        <v>7.9</v>
      </c>
      <c r="E4">
        <v>4</v>
      </c>
      <c r="F4" s="33">
        <v>31.6</v>
      </c>
      <c r="G4" s="33">
        <v>16</v>
      </c>
      <c r="H4" s="33">
        <v>14.4</v>
      </c>
      <c r="I4" s="33">
        <v>16.7</v>
      </c>
    </row>
    <row r="5" spans="1:9" x14ac:dyDescent="0.2">
      <c r="A5" t="s">
        <v>186</v>
      </c>
      <c r="B5" t="s">
        <v>187</v>
      </c>
      <c r="C5" t="s">
        <v>182</v>
      </c>
      <c r="D5" s="33">
        <v>8.8000000000000007</v>
      </c>
      <c r="E5">
        <v>6</v>
      </c>
      <c r="F5" s="33">
        <v>52.8</v>
      </c>
      <c r="G5" s="33">
        <v>17</v>
      </c>
      <c r="H5" s="33">
        <v>15.3</v>
      </c>
      <c r="I5" s="33">
        <v>17.75</v>
      </c>
    </row>
    <row r="6" spans="1:9" x14ac:dyDescent="0.2">
      <c r="A6" t="s">
        <v>188</v>
      </c>
      <c r="B6" t="s">
        <v>189</v>
      </c>
      <c r="C6" t="s">
        <v>190</v>
      </c>
      <c r="D6" s="33">
        <v>9.6999999999999993</v>
      </c>
      <c r="E6">
        <v>8</v>
      </c>
      <c r="F6" s="33">
        <v>77.599999999999994</v>
      </c>
      <c r="G6" s="33">
        <v>18</v>
      </c>
      <c r="H6" s="33">
        <v>16.2</v>
      </c>
      <c r="I6" s="33">
        <v>18.79</v>
      </c>
    </row>
    <row r="7" spans="1:9" x14ac:dyDescent="0.2">
      <c r="A7" t="s">
        <v>191</v>
      </c>
      <c r="B7" t="s">
        <v>192</v>
      </c>
      <c r="C7" t="s">
        <v>190</v>
      </c>
      <c r="D7" s="33">
        <v>10.6</v>
      </c>
      <c r="E7">
        <v>10</v>
      </c>
      <c r="F7" s="33">
        <v>106</v>
      </c>
      <c r="G7" s="33">
        <v>19</v>
      </c>
      <c r="H7" s="33">
        <v>17.100000000000001</v>
      </c>
      <c r="I7" s="33">
        <v>19.84</v>
      </c>
    </row>
    <row r="8" spans="1:9" x14ac:dyDescent="0.2">
      <c r="A8" t="s">
        <v>193</v>
      </c>
      <c r="B8" t="s">
        <v>194</v>
      </c>
      <c r="C8" t="s">
        <v>190</v>
      </c>
      <c r="D8" s="33">
        <v>11.5</v>
      </c>
      <c r="E8">
        <v>8</v>
      </c>
      <c r="F8" s="33">
        <v>92</v>
      </c>
      <c r="G8" s="33">
        <v>20</v>
      </c>
      <c r="H8" s="33">
        <v>18</v>
      </c>
      <c r="I8" s="33">
        <v>20.88</v>
      </c>
    </row>
    <row r="9" spans="1:9" x14ac:dyDescent="0.2">
      <c r="A9" t="s">
        <v>195</v>
      </c>
      <c r="B9" t="s">
        <v>196</v>
      </c>
      <c r="C9" t="s">
        <v>197</v>
      </c>
      <c r="D9" s="33">
        <v>12.4</v>
      </c>
      <c r="E9">
        <v>6</v>
      </c>
      <c r="F9" s="33">
        <v>74.400000000000006</v>
      </c>
      <c r="G9" s="33">
        <v>21</v>
      </c>
      <c r="H9" s="33">
        <v>18.899999999999999</v>
      </c>
      <c r="I9" s="33">
        <v>21.92</v>
      </c>
    </row>
    <row r="10" spans="1:9" x14ac:dyDescent="0.2">
      <c r="A10" t="s">
        <v>198</v>
      </c>
      <c r="B10" t="s">
        <v>199</v>
      </c>
      <c r="C10" t="s">
        <v>197</v>
      </c>
      <c r="D10" s="33">
        <v>13.3</v>
      </c>
      <c r="E10">
        <v>4</v>
      </c>
      <c r="F10" s="33">
        <v>53.2</v>
      </c>
      <c r="G10" s="33">
        <v>22</v>
      </c>
      <c r="H10" s="33">
        <v>19.8</v>
      </c>
      <c r="I10" s="33">
        <v>22.97</v>
      </c>
    </row>
    <row r="11" spans="1:9" x14ac:dyDescent="0.2">
      <c r="A11" t="s">
        <v>200</v>
      </c>
      <c r="B11" t="s">
        <v>201</v>
      </c>
      <c r="C11" t="s">
        <v>202</v>
      </c>
      <c r="D11" s="33">
        <v>14.2</v>
      </c>
      <c r="E11">
        <v>2</v>
      </c>
      <c r="F11" s="33">
        <v>28.4</v>
      </c>
      <c r="G11" s="33">
        <v>23</v>
      </c>
      <c r="H11" s="33">
        <v>20.7</v>
      </c>
      <c r="I11" s="33">
        <v>24.01</v>
      </c>
    </row>
    <row r="12" spans="1:9" x14ac:dyDescent="0.2">
      <c r="A12" t="s">
        <v>203</v>
      </c>
      <c r="B12" t="s">
        <v>204</v>
      </c>
      <c r="C12" t="s">
        <v>202</v>
      </c>
      <c r="D12" s="33">
        <v>15.1</v>
      </c>
      <c r="E12">
        <v>10</v>
      </c>
      <c r="F12" s="33">
        <v>151</v>
      </c>
      <c r="G12" s="33">
        <v>24</v>
      </c>
      <c r="H12" s="33">
        <v>21.6</v>
      </c>
      <c r="I12" s="33">
        <v>25.06</v>
      </c>
    </row>
    <row r="14" spans="1:9" x14ac:dyDescent="0.2">
      <c r="A14" t="s">
        <v>205</v>
      </c>
    </row>
    <row r="15" spans="1:9" x14ac:dyDescent="0.2">
      <c r="A15" t="s">
        <v>206</v>
      </c>
      <c r="B15" s="34">
        <v>0.1</v>
      </c>
    </row>
    <row r="16" spans="1:9" x14ac:dyDescent="0.2">
      <c r="A16" t="s">
        <v>207</v>
      </c>
      <c r="B16" s="34">
        <v>0.16</v>
      </c>
    </row>
    <row r="18" spans="1:2" x14ac:dyDescent="0.2">
      <c r="A18" t="s">
        <v>208</v>
      </c>
      <c r="B18" t="s">
        <v>182</v>
      </c>
    </row>
    <row r="19" spans="1:2" x14ac:dyDescent="0.2">
      <c r="B19" t="s">
        <v>190</v>
      </c>
    </row>
    <row r="20" spans="1:2" x14ac:dyDescent="0.2">
      <c r="B20" t="s">
        <v>197</v>
      </c>
    </row>
    <row r="21" spans="1:2" x14ac:dyDescent="0.2">
      <c r="B21" t="s">
        <v>185</v>
      </c>
    </row>
    <row r="22" spans="1:2" x14ac:dyDescent="0.2">
      <c r="B22" t="s">
        <v>202</v>
      </c>
    </row>
    <row r="24" spans="1:2" x14ac:dyDescent="0.2">
      <c r="B24">
        <v>0</v>
      </c>
    </row>
    <row r="25" spans="1:2" x14ac:dyDescent="0.2">
      <c r="B25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rightToLeft="1" topLeftCell="A37" workbookViewId="0">
      <selection activeCell="G53" sqref="G53"/>
    </sheetView>
  </sheetViews>
  <sheetFormatPr defaultRowHeight="14.25" x14ac:dyDescent="0.2"/>
  <cols>
    <col min="1" max="1" width="10" bestFit="1" customWidth="1"/>
    <col min="2" max="2" width="10.875" bestFit="1" customWidth="1"/>
    <col min="5" max="5" width="16.5" bestFit="1" customWidth="1"/>
    <col min="7" max="7" width="10.875" bestFit="1" customWidth="1"/>
  </cols>
  <sheetData>
    <row r="1" spans="1:7" x14ac:dyDescent="0.2">
      <c r="A1" t="s">
        <v>2</v>
      </c>
      <c r="B1" t="s">
        <v>67</v>
      </c>
      <c r="C1" t="s">
        <v>0</v>
      </c>
      <c r="D1" t="s">
        <v>45</v>
      </c>
      <c r="E1" t="s">
        <v>115</v>
      </c>
      <c r="F1" t="s">
        <v>65</v>
      </c>
      <c r="G1" t="s">
        <v>66</v>
      </c>
    </row>
    <row r="2" spans="1:7" x14ac:dyDescent="0.2">
      <c r="A2">
        <v>510119068</v>
      </c>
      <c r="B2" t="s">
        <v>119</v>
      </c>
      <c r="C2" t="s">
        <v>114</v>
      </c>
      <c r="D2" t="s">
        <v>116</v>
      </c>
      <c r="E2" s="29">
        <v>36432</v>
      </c>
      <c r="F2" s="35">
        <v>3600000</v>
      </c>
      <c r="G2" s="35">
        <v>30000000</v>
      </c>
    </row>
    <row r="3" spans="1:7" x14ac:dyDescent="0.2">
      <c r="A3">
        <v>511661373</v>
      </c>
      <c r="B3" t="s">
        <v>120</v>
      </c>
      <c r="C3" t="s">
        <v>4</v>
      </c>
      <c r="D3" t="s">
        <v>48</v>
      </c>
      <c r="E3" s="29">
        <v>39408</v>
      </c>
      <c r="F3" s="35">
        <v>1500000</v>
      </c>
      <c r="G3" s="35">
        <v>30000000</v>
      </c>
    </row>
    <row r="4" spans="1:7" x14ac:dyDescent="0.2">
      <c r="A4">
        <v>520041773</v>
      </c>
      <c r="B4" t="s">
        <v>121</v>
      </c>
      <c r="C4" t="s">
        <v>5</v>
      </c>
      <c r="D4" t="s">
        <v>47</v>
      </c>
      <c r="E4" s="29">
        <v>36028</v>
      </c>
      <c r="F4" s="35">
        <v>5000000</v>
      </c>
      <c r="G4" s="35">
        <v>20000000</v>
      </c>
    </row>
    <row r="5" spans="1:7" x14ac:dyDescent="0.2">
      <c r="A5">
        <v>520043928</v>
      </c>
      <c r="B5" t="s">
        <v>122</v>
      </c>
      <c r="C5" t="s">
        <v>6</v>
      </c>
      <c r="D5" t="s">
        <v>116</v>
      </c>
      <c r="E5" s="29">
        <v>39473</v>
      </c>
      <c r="F5" s="35">
        <v>3400000</v>
      </c>
      <c r="G5" s="35">
        <v>40000000</v>
      </c>
    </row>
    <row r="6" spans="1:7" x14ac:dyDescent="0.2">
      <c r="A6">
        <v>512434218</v>
      </c>
      <c r="B6" t="s">
        <v>123</v>
      </c>
      <c r="C6" t="s">
        <v>4</v>
      </c>
      <c r="D6" t="s">
        <v>51</v>
      </c>
      <c r="E6" s="29">
        <v>35290</v>
      </c>
      <c r="F6" s="35">
        <v>2300000</v>
      </c>
      <c r="G6" s="35">
        <v>18000000</v>
      </c>
    </row>
    <row r="7" spans="1:7" x14ac:dyDescent="0.2">
      <c r="A7">
        <v>520043035</v>
      </c>
      <c r="B7" t="s">
        <v>124</v>
      </c>
      <c r="C7" t="s">
        <v>6</v>
      </c>
      <c r="D7" t="s">
        <v>116</v>
      </c>
      <c r="E7" s="29">
        <v>39517</v>
      </c>
      <c r="F7" s="35">
        <v>3600000</v>
      </c>
      <c r="G7" s="35">
        <v>45000000</v>
      </c>
    </row>
    <row r="8" spans="1:7" x14ac:dyDescent="0.2">
      <c r="A8">
        <v>511722316</v>
      </c>
      <c r="B8" t="s">
        <v>125</v>
      </c>
      <c r="C8" t="s">
        <v>4</v>
      </c>
      <c r="D8" t="s">
        <v>116</v>
      </c>
      <c r="E8" s="29">
        <v>38493</v>
      </c>
      <c r="F8" s="35">
        <v>4600000</v>
      </c>
      <c r="G8" s="35">
        <v>34000000</v>
      </c>
    </row>
    <row r="9" spans="1:7" x14ac:dyDescent="0.2">
      <c r="A9">
        <v>520041963</v>
      </c>
      <c r="B9" t="s">
        <v>126</v>
      </c>
      <c r="C9" t="s">
        <v>5</v>
      </c>
      <c r="D9" t="s">
        <v>116</v>
      </c>
      <c r="E9" s="29">
        <v>40375</v>
      </c>
      <c r="F9" s="35">
        <v>5000000</v>
      </c>
      <c r="G9" s="35">
        <v>28000000</v>
      </c>
    </row>
    <row r="10" spans="1:7" x14ac:dyDescent="0.2">
      <c r="A10">
        <v>510007800</v>
      </c>
      <c r="B10" t="s">
        <v>127</v>
      </c>
      <c r="C10" t="s">
        <v>4</v>
      </c>
      <c r="D10" t="s">
        <v>116</v>
      </c>
      <c r="E10" s="29">
        <v>34061</v>
      </c>
      <c r="F10" s="35">
        <v>5000000</v>
      </c>
      <c r="G10" s="35">
        <v>24000000</v>
      </c>
    </row>
    <row r="11" spans="1:7" x14ac:dyDescent="0.2">
      <c r="A11">
        <v>512623950</v>
      </c>
      <c r="B11" t="s">
        <v>128</v>
      </c>
      <c r="C11" t="s">
        <v>6</v>
      </c>
      <c r="D11" t="s">
        <v>116</v>
      </c>
      <c r="E11" s="29">
        <v>35469</v>
      </c>
      <c r="F11" s="35">
        <v>1000000</v>
      </c>
      <c r="G11" s="35">
        <v>50000000</v>
      </c>
    </row>
    <row r="12" spans="1:7" x14ac:dyDescent="0.2">
      <c r="A12">
        <v>512578022</v>
      </c>
      <c r="B12" t="s">
        <v>129</v>
      </c>
      <c r="C12" t="s">
        <v>4</v>
      </c>
      <c r="D12" t="s">
        <v>154</v>
      </c>
      <c r="E12" s="29">
        <v>37116</v>
      </c>
      <c r="F12" s="35">
        <v>1200000</v>
      </c>
      <c r="G12" s="35">
        <v>32000000</v>
      </c>
    </row>
    <row r="13" spans="1:7" x14ac:dyDescent="0.2">
      <c r="A13">
        <v>512623869</v>
      </c>
      <c r="B13" t="s">
        <v>130</v>
      </c>
      <c r="C13" t="s">
        <v>6</v>
      </c>
      <c r="D13" t="s">
        <v>116</v>
      </c>
      <c r="E13" s="29">
        <v>37914</v>
      </c>
      <c r="F13" s="35">
        <v>3400000</v>
      </c>
      <c r="G13" s="35">
        <v>45000000</v>
      </c>
    </row>
    <row r="14" spans="1:7" x14ac:dyDescent="0.2">
      <c r="A14">
        <v>512112806</v>
      </c>
      <c r="B14" t="s">
        <v>131</v>
      </c>
      <c r="C14" t="s">
        <v>114</v>
      </c>
      <c r="D14" t="s">
        <v>154</v>
      </c>
      <c r="E14" s="29">
        <v>38820</v>
      </c>
      <c r="F14" s="35">
        <v>2400000</v>
      </c>
      <c r="G14" s="35">
        <v>22000000</v>
      </c>
    </row>
    <row r="15" spans="1:7" x14ac:dyDescent="0.2">
      <c r="A15">
        <v>520041740</v>
      </c>
      <c r="B15" t="s">
        <v>132</v>
      </c>
      <c r="C15" t="s">
        <v>5</v>
      </c>
      <c r="D15" t="s">
        <v>116</v>
      </c>
      <c r="E15" s="29">
        <v>35958</v>
      </c>
      <c r="F15" s="35">
        <v>3800000</v>
      </c>
      <c r="G15" s="35">
        <v>32000000</v>
      </c>
    </row>
    <row r="16" spans="1:7" x14ac:dyDescent="0.2">
      <c r="A16">
        <v>512096793</v>
      </c>
      <c r="B16" t="s">
        <v>133</v>
      </c>
      <c r="C16" t="s">
        <v>114</v>
      </c>
      <c r="D16" t="s">
        <v>116</v>
      </c>
      <c r="E16" s="29">
        <v>38778</v>
      </c>
      <c r="F16" s="35">
        <v>1000000</v>
      </c>
      <c r="G16" s="35">
        <v>32000000</v>
      </c>
    </row>
    <row r="17" spans="1:7" x14ac:dyDescent="0.2">
      <c r="A17">
        <v>512557596</v>
      </c>
      <c r="B17" t="s">
        <v>21</v>
      </c>
      <c r="C17" t="s">
        <v>6</v>
      </c>
      <c r="D17" t="s">
        <v>116</v>
      </c>
      <c r="E17" s="29">
        <v>33898</v>
      </c>
      <c r="F17" s="35">
        <v>3200000</v>
      </c>
      <c r="G17" s="35">
        <v>42000000</v>
      </c>
    </row>
    <row r="18" spans="1:7" x14ac:dyDescent="0.2">
      <c r="A18">
        <v>520042466</v>
      </c>
      <c r="B18" t="s">
        <v>134</v>
      </c>
      <c r="C18" t="s">
        <v>6</v>
      </c>
      <c r="D18" t="s">
        <v>155</v>
      </c>
      <c r="E18" s="29">
        <v>36911</v>
      </c>
      <c r="F18" s="35">
        <v>3800000</v>
      </c>
      <c r="G18" s="35">
        <v>20000000</v>
      </c>
    </row>
    <row r="19" spans="1:7" x14ac:dyDescent="0.2">
      <c r="A19">
        <v>511316903</v>
      </c>
      <c r="B19" t="s">
        <v>135</v>
      </c>
      <c r="C19" t="s">
        <v>4</v>
      </c>
      <c r="D19" t="s">
        <v>155</v>
      </c>
      <c r="E19" s="29">
        <v>38820</v>
      </c>
      <c r="F19" s="35">
        <v>3600000</v>
      </c>
      <c r="G19" s="35">
        <v>36000000</v>
      </c>
    </row>
    <row r="20" spans="1:7" x14ac:dyDescent="0.2">
      <c r="A20">
        <v>512073453</v>
      </c>
      <c r="B20" t="s">
        <v>136</v>
      </c>
      <c r="C20" t="s">
        <v>114</v>
      </c>
      <c r="D20" t="s">
        <v>47</v>
      </c>
      <c r="E20" s="29">
        <v>34328</v>
      </c>
      <c r="F20" s="35">
        <v>3200000</v>
      </c>
      <c r="G20" s="35">
        <v>26000000</v>
      </c>
    </row>
    <row r="21" spans="1:7" x14ac:dyDescent="0.2">
      <c r="A21">
        <v>512420647</v>
      </c>
      <c r="B21" t="s">
        <v>137</v>
      </c>
      <c r="C21" t="s">
        <v>6</v>
      </c>
      <c r="D21" t="s">
        <v>157</v>
      </c>
      <c r="E21" s="29">
        <v>38368</v>
      </c>
      <c r="F21" s="35">
        <v>3800000</v>
      </c>
      <c r="G21" s="35">
        <v>22000000</v>
      </c>
    </row>
    <row r="22" spans="1:7" x14ac:dyDescent="0.2">
      <c r="A22">
        <v>511812463</v>
      </c>
      <c r="B22" t="s">
        <v>138</v>
      </c>
      <c r="C22" t="s">
        <v>4</v>
      </c>
      <c r="D22" t="s">
        <v>156</v>
      </c>
      <c r="E22" s="29">
        <v>39092</v>
      </c>
      <c r="F22" s="35">
        <v>5000000</v>
      </c>
      <c r="G22" s="35">
        <v>36000000</v>
      </c>
    </row>
    <row r="23" spans="1:7" x14ac:dyDescent="0.2">
      <c r="A23">
        <v>512758350</v>
      </c>
      <c r="B23" t="s">
        <v>139</v>
      </c>
      <c r="C23" t="s">
        <v>5</v>
      </c>
      <c r="D23" t="s">
        <v>117</v>
      </c>
      <c r="E23" s="29">
        <v>36013</v>
      </c>
      <c r="F23" s="35">
        <v>2200000</v>
      </c>
      <c r="G23" s="35">
        <v>46000000</v>
      </c>
    </row>
    <row r="24" spans="1:7" x14ac:dyDescent="0.2">
      <c r="A24">
        <v>550011373</v>
      </c>
      <c r="B24" t="s">
        <v>140</v>
      </c>
      <c r="C24" t="s">
        <v>91</v>
      </c>
      <c r="D24" t="s">
        <v>117</v>
      </c>
      <c r="E24" s="29">
        <v>33981</v>
      </c>
      <c r="F24" s="35">
        <v>1000000</v>
      </c>
      <c r="G24" s="35">
        <v>22000000</v>
      </c>
    </row>
    <row r="25" spans="1:7" x14ac:dyDescent="0.2">
      <c r="A25">
        <v>520043159</v>
      </c>
      <c r="B25" t="s">
        <v>83</v>
      </c>
      <c r="C25" t="s">
        <v>114</v>
      </c>
      <c r="D25" t="s">
        <v>117</v>
      </c>
      <c r="E25" s="29">
        <v>34187</v>
      </c>
      <c r="F25" s="35">
        <v>4400000</v>
      </c>
      <c r="G25" s="35">
        <v>20000000</v>
      </c>
    </row>
    <row r="26" spans="1:7" x14ac:dyDescent="0.2">
      <c r="A26">
        <v>520041674</v>
      </c>
      <c r="B26" t="s">
        <v>141</v>
      </c>
      <c r="C26" t="s">
        <v>5</v>
      </c>
      <c r="D26" t="s">
        <v>117</v>
      </c>
      <c r="E26" s="29">
        <v>36780</v>
      </c>
      <c r="F26" s="35">
        <v>3600000</v>
      </c>
      <c r="G26" s="35">
        <v>40000000</v>
      </c>
    </row>
    <row r="27" spans="1:7" x14ac:dyDescent="0.2">
      <c r="A27">
        <v>511416612</v>
      </c>
      <c r="B27" t="s">
        <v>142</v>
      </c>
      <c r="C27" t="s">
        <v>4</v>
      </c>
      <c r="D27" t="s">
        <v>154</v>
      </c>
      <c r="E27" s="29">
        <v>38150</v>
      </c>
      <c r="F27" s="35">
        <v>4600000</v>
      </c>
      <c r="G27" s="35">
        <v>42000000</v>
      </c>
    </row>
    <row r="28" spans="1:7" x14ac:dyDescent="0.2">
      <c r="A28">
        <v>520041641</v>
      </c>
      <c r="B28" t="s">
        <v>143</v>
      </c>
      <c r="C28" t="s">
        <v>5</v>
      </c>
      <c r="D28" t="s">
        <v>118</v>
      </c>
      <c r="E28" s="29">
        <v>37844</v>
      </c>
      <c r="F28" s="35">
        <v>2400000</v>
      </c>
      <c r="G28" s="35">
        <v>40000000</v>
      </c>
    </row>
    <row r="29" spans="1:7" x14ac:dyDescent="0.2">
      <c r="A29">
        <v>512352444</v>
      </c>
      <c r="B29" t="s">
        <v>144</v>
      </c>
      <c r="C29" t="s">
        <v>114</v>
      </c>
      <c r="D29" t="s">
        <v>116</v>
      </c>
      <c r="E29" s="29">
        <v>38173</v>
      </c>
      <c r="F29" s="35">
        <v>3000000</v>
      </c>
      <c r="G29" s="35">
        <v>28000000</v>
      </c>
    </row>
    <row r="30" spans="1:7" x14ac:dyDescent="0.2">
      <c r="A30">
        <v>512483629</v>
      </c>
      <c r="B30" t="s">
        <v>145</v>
      </c>
      <c r="C30" t="s">
        <v>114</v>
      </c>
      <c r="D30" t="s">
        <v>116</v>
      </c>
      <c r="E30" s="29">
        <v>36222</v>
      </c>
      <c r="F30" s="35">
        <v>1000000</v>
      </c>
      <c r="G30" s="35">
        <v>44000000</v>
      </c>
    </row>
    <row r="31" spans="1:7" x14ac:dyDescent="0.2">
      <c r="A31">
        <v>512367525</v>
      </c>
      <c r="B31" t="s">
        <v>146</v>
      </c>
      <c r="C31" t="s">
        <v>4</v>
      </c>
      <c r="D31" t="s">
        <v>154</v>
      </c>
      <c r="E31" s="29">
        <v>36911</v>
      </c>
      <c r="F31" s="35">
        <v>3800000</v>
      </c>
      <c r="G31" s="35">
        <v>12000000</v>
      </c>
    </row>
    <row r="32" spans="1:7" x14ac:dyDescent="0.2">
      <c r="A32">
        <v>520041666</v>
      </c>
      <c r="B32" t="s">
        <v>147</v>
      </c>
      <c r="C32" t="s">
        <v>6</v>
      </c>
      <c r="D32" t="s">
        <v>116</v>
      </c>
      <c r="E32" s="29">
        <v>36513</v>
      </c>
      <c r="F32" s="35">
        <v>4400000</v>
      </c>
      <c r="G32" s="35">
        <v>22000000</v>
      </c>
    </row>
    <row r="33" spans="1:7" x14ac:dyDescent="0.2">
      <c r="A33">
        <v>511779639</v>
      </c>
      <c r="B33" t="s">
        <v>148</v>
      </c>
      <c r="C33" t="s">
        <v>114</v>
      </c>
      <c r="D33" t="s">
        <v>116</v>
      </c>
      <c r="E33" s="29">
        <v>37116</v>
      </c>
      <c r="F33" s="35">
        <v>3600000</v>
      </c>
      <c r="G33" s="35">
        <v>18000000</v>
      </c>
    </row>
    <row r="34" spans="1:7" x14ac:dyDescent="0.2">
      <c r="A34">
        <v>511972374</v>
      </c>
      <c r="B34" t="s">
        <v>149</v>
      </c>
      <c r="C34" t="s">
        <v>6</v>
      </c>
      <c r="D34" t="s">
        <v>116</v>
      </c>
      <c r="E34" s="29">
        <v>39050</v>
      </c>
      <c r="F34" s="35">
        <v>4600000</v>
      </c>
      <c r="G34" s="35">
        <v>34000000</v>
      </c>
    </row>
    <row r="35" spans="1:7" x14ac:dyDescent="0.2">
      <c r="A35">
        <v>511651812</v>
      </c>
      <c r="B35" t="s">
        <v>150</v>
      </c>
      <c r="C35" t="s">
        <v>114</v>
      </c>
      <c r="D35" t="s">
        <v>116</v>
      </c>
      <c r="E35" s="29">
        <v>38416</v>
      </c>
      <c r="F35" s="35">
        <v>1800000</v>
      </c>
      <c r="G35" s="35">
        <v>38000000</v>
      </c>
    </row>
    <row r="36" spans="1:7" x14ac:dyDescent="0.2">
      <c r="A36">
        <v>550012777</v>
      </c>
      <c r="B36" t="s">
        <v>151</v>
      </c>
      <c r="C36" t="s">
        <v>91</v>
      </c>
      <c r="D36" t="s">
        <v>116</v>
      </c>
      <c r="E36" s="29">
        <v>34061</v>
      </c>
      <c r="F36" s="35">
        <v>2800000</v>
      </c>
      <c r="G36" s="35">
        <v>22000000</v>
      </c>
    </row>
    <row r="37" spans="1:7" x14ac:dyDescent="0.2">
      <c r="A37">
        <v>512101460</v>
      </c>
      <c r="B37" t="s">
        <v>152</v>
      </c>
      <c r="C37" t="s">
        <v>6</v>
      </c>
      <c r="D37" t="s">
        <v>116</v>
      </c>
      <c r="E37" s="29">
        <v>35500</v>
      </c>
      <c r="F37" s="35">
        <v>1200000</v>
      </c>
      <c r="G37" s="35">
        <v>42000000</v>
      </c>
    </row>
    <row r="38" spans="1:7" x14ac:dyDescent="0.2">
      <c r="A38">
        <v>520041948</v>
      </c>
      <c r="B38" t="s">
        <v>153</v>
      </c>
      <c r="C38" t="s">
        <v>114</v>
      </c>
      <c r="D38" t="s">
        <v>47</v>
      </c>
      <c r="E38" s="29">
        <v>40299</v>
      </c>
      <c r="F38" s="35">
        <v>1200000</v>
      </c>
      <c r="G38" s="35">
        <v>30000000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8"/>
  <sheetViews>
    <sheetView rightToLeft="1" topLeftCell="C112" workbookViewId="0">
      <selection sqref="A1:S410"/>
    </sheetView>
  </sheetViews>
  <sheetFormatPr defaultRowHeight="14.25" x14ac:dyDescent="0.2"/>
  <cols>
    <col min="4" max="4" width="10" bestFit="1" customWidth="1"/>
    <col min="5" max="5" width="12.625" bestFit="1" customWidth="1"/>
    <col min="6" max="6" width="11.875" bestFit="1" customWidth="1"/>
    <col min="17" max="17" width="9.875" bestFit="1" customWidth="1"/>
  </cols>
  <sheetData>
    <row r="1" spans="1:19" x14ac:dyDescent="0.2">
      <c r="A1" t="s">
        <v>209</v>
      </c>
      <c r="B1" t="s">
        <v>210</v>
      </c>
      <c r="C1" t="s">
        <v>211</v>
      </c>
      <c r="D1" t="s">
        <v>212</v>
      </c>
      <c r="E1" t="s">
        <v>213</v>
      </c>
      <c r="F1" t="s">
        <v>214</v>
      </c>
      <c r="G1" t="s">
        <v>215</v>
      </c>
      <c r="H1" t="s">
        <v>216</v>
      </c>
      <c r="I1" t="s">
        <v>217</v>
      </c>
      <c r="Q1" t="s">
        <v>218</v>
      </c>
      <c r="R1" t="s">
        <v>219</v>
      </c>
      <c r="S1" t="s">
        <v>220</v>
      </c>
    </row>
    <row r="2" spans="1:19" x14ac:dyDescent="0.2">
      <c r="A2">
        <v>10643</v>
      </c>
      <c r="B2" t="s">
        <v>221</v>
      </c>
      <c r="C2" t="s">
        <v>222</v>
      </c>
      <c r="D2" s="29">
        <v>40415</v>
      </c>
      <c r="E2" s="29">
        <v>40443</v>
      </c>
      <c r="F2" s="29">
        <v>40423</v>
      </c>
      <c r="G2" t="s">
        <v>223</v>
      </c>
      <c r="H2" s="33">
        <v>61.02</v>
      </c>
      <c r="I2" t="s">
        <v>224</v>
      </c>
      <c r="Q2" s="29">
        <v>40974</v>
      </c>
      <c r="R2" s="36">
        <v>0.70833333333333337</v>
      </c>
      <c r="S2" s="36">
        <v>0.375</v>
      </c>
    </row>
    <row r="3" spans="1:19" x14ac:dyDescent="0.2">
      <c r="A3">
        <v>10952</v>
      </c>
      <c r="B3" t="s">
        <v>221</v>
      </c>
      <c r="C3" t="s">
        <v>225</v>
      </c>
      <c r="D3" s="29">
        <v>40253</v>
      </c>
      <c r="E3" s="29">
        <v>40660</v>
      </c>
      <c r="F3" s="29">
        <v>40626</v>
      </c>
      <c r="G3" t="s">
        <v>223</v>
      </c>
      <c r="H3" s="33">
        <v>40.42</v>
      </c>
      <c r="I3" t="s">
        <v>224</v>
      </c>
      <c r="Q3" s="29">
        <v>40975</v>
      </c>
      <c r="R3" s="36">
        <v>0.69791666666666663</v>
      </c>
      <c r="S3" s="36">
        <v>0.38541666666666669</v>
      </c>
    </row>
    <row r="4" spans="1:19" x14ac:dyDescent="0.2">
      <c r="A4">
        <v>10692</v>
      </c>
      <c r="B4" t="s">
        <v>221</v>
      </c>
      <c r="C4" t="s">
        <v>226</v>
      </c>
      <c r="D4" s="29">
        <v>40454</v>
      </c>
      <c r="E4" s="29">
        <v>40482</v>
      </c>
      <c r="F4" s="29">
        <v>40464</v>
      </c>
      <c r="G4" t="s">
        <v>227</v>
      </c>
      <c r="H4" s="33">
        <v>61.02</v>
      </c>
      <c r="I4" t="s">
        <v>224</v>
      </c>
      <c r="Q4" s="29">
        <v>40976</v>
      </c>
      <c r="R4" s="36">
        <v>0.71527777777777779</v>
      </c>
      <c r="S4" s="36">
        <v>0.36805555555555558</v>
      </c>
    </row>
    <row r="5" spans="1:19" x14ac:dyDescent="0.2">
      <c r="A5">
        <v>10625</v>
      </c>
      <c r="B5" t="s">
        <v>228</v>
      </c>
      <c r="C5" t="s">
        <v>229</v>
      </c>
      <c r="D5" s="29">
        <v>40398</v>
      </c>
      <c r="E5" s="29">
        <v>40426</v>
      </c>
      <c r="F5" s="29">
        <v>40404</v>
      </c>
      <c r="G5" t="s">
        <v>223</v>
      </c>
      <c r="H5" s="33">
        <v>43.9</v>
      </c>
      <c r="I5" t="s">
        <v>230</v>
      </c>
      <c r="Q5" s="29">
        <v>40977</v>
      </c>
      <c r="R5" s="36">
        <v>0.69444444444444453</v>
      </c>
      <c r="S5" s="36">
        <v>0.37847222222222227</v>
      </c>
    </row>
    <row r="6" spans="1:19" x14ac:dyDescent="0.2">
      <c r="A6">
        <v>10759</v>
      </c>
      <c r="B6" t="s">
        <v>228</v>
      </c>
      <c r="C6" t="s">
        <v>229</v>
      </c>
      <c r="D6" s="29">
        <v>40510</v>
      </c>
      <c r="E6" s="29">
        <v>40538</v>
      </c>
      <c r="F6" s="29">
        <v>40524</v>
      </c>
      <c r="G6" t="s">
        <v>231</v>
      </c>
      <c r="H6" s="33">
        <v>11.99</v>
      </c>
      <c r="I6" t="s">
        <v>230</v>
      </c>
    </row>
    <row r="7" spans="1:19" x14ac:dyDescent="0.2">
      <c r="A7">
        <v>10856</v>
      </c>
      <c r="B7" t="s">
        <v>232</v>
      </c>
      <c r="C7" t="s">
        <v>229</v>
      </c>
      <c r="D7" s="29">
        <v>40206</v>
      </c>
      <c r="E7" s="29">
        <v>40599</v>
      </c>
      <c r="F7" s="29">
        <v>40584</v>
      </c>
      <c r="G7" t="s">
        <v>227</v>
      </c>
      <c r="H7" s="33">
        <v>58.43</v>
      </c>
      <c r="I7" t="s">
        <v>230</v>
      </c>
    </row>
    <row r="8" spans="1:19" x14ac:dyDescent="0.2">
      <c r="A8">
        <v>10573</v>
      </c>
      <c r="B8" t="s">
        <v>232</v>
      </c>
      <c r="C8" t="s">
        <v>233</v>
      </c>
      <c r="D8" s="29">
        <v>40348</v>
      </c>
      <c r="E8" s="29">
        <v>40376</v>
      </c>
      <c r="F8" s="29">
        <v>40349</v>
      </c>
      <c r="G8" t="s">
        <v>231</v>
      </c>
      <c r="H8" s="33">
        <v>84.84</v>
      </c>
      <c r="I8" t="s">
        <v>230</v>
      </c>
    </row>
    <row r="9" spans="1:19" x14ac:dyDescent="0.2">
      <c r="A9">
        <v>10535</v>
      </c>
      <c r="B9" t="s">
        <v>232</v>
      </c>
      <c r="C9" t="s">
        <v>226</v>
      </c>
      <c r="D9" s="29">
        <v>40311</v>
      </c>
      <c r="E9" s="29">
        <v>40339</v>
      </c>
      <c r="F9" s="29">
        <v>40319</v>
      </c>
      <c r="G9" t="s">
        <v>223</v>
      </c>
      <c r="H9" s="33">
        <v>15.64</v>
      </c>
      <c r="I9" t="s">
        <v>230</v>
      </c>
    </row>
    <row r="10" spans="1:19" x14ac:dyDescent="0.2">
      <c r="A10">
        <v>10365</v>
      </c>
      <c r="B10" t="s">
        <v>232</v>
      </c>
      <c r="C10" t="s">
        <v>229</v>
      </c>
      <c r="D10" s="29">
        <v>40144</v>
      </c>
      <c r="E10" s="29">
        <v>40172</v>
      </c>
      <c r="F10" s="29">
        <v>40149</v>
      </c>
      <c r="G10" t="s">
        <v>227</v>
      </c>
      <c r="H10" s="33">
        <v>22</v>
      </c>
      <c r="I10" t="s">
        <v>230</v>
      </c>
    </row>
    <row r="11" spans="1:19" x14ac:dyDescent="0.2">
      <c r="A11">
        <v>10677</v>
      </c>
      <c r="B11" t="s">
        <v>232</v>
      </c>
      <c r="C11" t="s">
        <v>225</v>
      </c>
      <c r="D11" s="29">
        <v>40443</v>
      </c>
      <c r="E11" s="29">
        <v>40471</v>
      </c>
      <c r="F11" s="29">
        <v>40447</v>
      </c>
      <c r="G11" t="s">
        <v>231</v>
      </c>
      <c r="H11" s="33">
        <v>4.03</v>
      </c>
      <c r="I11" t="s">
        <v>230</v>
      </c>
    </row>
    <row r="12" spans="1:19" x14ac:dyDescent="0.2">
      <c r="A12">
        <v>11016</v>
      </c>
      <c r="B12" t="s">
        <v>234</v>
      </c>
      <c r="C12" t="s">
        <v>235</v>
      </c>
      <c r="D12" s="29">
        <v>40278</v>
      </c>
      <c r="E12" s="29">
        <v>40671</v>
      </c>
      <c r="F12" s="29">
        <v>40646</v>
      </c>
      <c r="G12" t="s">
        <v>227</v>
      </c>
      <c r="H12" s="33">
        <v>33.799999999999997</v>
      </c>
      <c r="I12" t="s">
        <v>236</v>
      </c>
    </row>
    <row r="13" spans="1:19" x14ac:dyDescent="0.2">
      <c r="A13">
        <v>10864</v>
      </c>
      <c r="B13" t="s">
        <v>234</v>
      </c>
      <c r="C13" t="s">
        <v>226</v>
      </c>
      <c r="D13" s="29">
        <v>40211</v>
      </c>
      <c r="E13" s="29">
        <v>40604</v>
      </c>
      <c r="F13" s="29">
        <v>40583</v>
      </c>
      <c r="G13" t="s">
        <v>227</v>
      </c>
      <c r="H13" s="33">
        <v>3.04</v>
      </c>
      <c r="I13" t="s">
        <v>236</v>
      </c>
    </row>
    <row r="14" spans="1:19" x14ac:dyDescent="0.2">
      <c r="A14">
        <v>10743</v>
      </c>
      <c r="B14" t="s">
        <v>234</v>
      </c>
      <c r="C14" t="s">
        <v>225</v>
      </c>
      <c r="D14" s="29">
        <v>40499</v>
      </c>
      <c r="E14" s="29">
        <v>40527</v>
      </c>
      <c r="F14" s="29">
        <v>40503</v>
      </c>
      <c r="G14" t="s">
        <v>227</v>
      </c>
      <c r="H14" s="33">
        <v>23.72</v>
      </c>
      <c r="I14" t="s">
        <v>236</v>
      </c>
    </row>
    <row r="15" spans="1:19" x14ac:dyDescent="0.2">
      <c r="A15">
        <v>10953</v>
      </c>
      <c r="B15" t="s">
        <v>234</v>
      </c>
      <c r="C15" t="s">
        <v>235</v>
      </c>
      <c r="D15" s="29">
        <v>40253</v>
      </c>
      <c r="E15" s="29">
        <v>40632</v>
      </c>
      <c r="F15" s="29">
        <v>40627</v>
      </c>
      <c r="G15" t="s">
        <v>227</v>
      </c>
      <c r="H15" s="33">
        <v>23.72</v>
      </c>
      <c r="I15" t="s">
        <v>236</v>
      </c>
    </row>
    <row r="16" spans="1:19" x14ac:dyDescent="0.2">
      <c r="A16">
        <v>10741</v>
      </c>
      <c r="B16" t="s">
        <v>234</v>
      </c>
      <c r="C16" t="s">
        <v>226</v>
      </c>
      <c r="D16" s="29">
        <v>40496</v>
      </c>
      <c r="E16" s="29">
        <v>40510</v>
      </c>
      <c r="F16" s="29">
        <v>40500</v>
      </c>
      <c r="G16" t="s">
        <v>231</v>
      </c>
      <c r="H16" s="33">
        <v>10.96</v>
      </c>
      <c r="I16" t="s">
        <v>236</v>
      </c>
    </row>
    <row r="17" spans="1:9" x14ac:dyDescent="0.2">
      <c r="A17">
        <v>10707</v>
      </c>
      <c r="B17" t="s">
        <v>234</v>
      </c>
      <c r="C17" t="s">
        <v>226</v>
      </c>
      <c r="D17" s="29">
        <v>40467</v>
      </c>
      <c r="E17" s="29">
        <v>40481</v>
      </c>
      <c r="F17" s="29">
        <v>40474</v>
      </c>
      <c r="G17" t="s">
        <v>231</v>
      </c>
      <c r="H17" s="33">
        <v>21.74</v>
      </c>
      <c r="I17" t="s">
        <v>236</v>
      </c>
    </row>
    <row r="18" spans="1:9" x14ac:dyDescent="0.2">
      <c r="A18">
        <v>10453</v>
      </c>
      <c r="B18" t="s">
        <v>234</v>
      </c>
      <c r="C18" t="s">
        <v>225</v>
      </c>
      <c r="D18" s="29">
        <v>40230</v>
      </c>
      <c r="E18" s="29">
        <v>40258</v>
      </c>
      <c r="F18" s="29">
        <v>40235</v>
      </c>
      <c r="G18" t="s">
        <v>227</v>
      </c>
      <c r="H18" s="33">
        <v>25.36</v>
      </c>
      <c r="I18" t="s">
        <v>236</v>
      </c>
    </row>
    <row r="19" spans="1:9" x14ac:dyDescent="0.2">
      <c r="A19">
        <v>10524</v>
      </c>
      <c r="B19" t="s">
        <v>237</v>
      </c>
      <c r="C19" t="s">
        <v>225</v>
      </c>
      <c r="D19" s="29">
        <v>40299</v>
      </c>
      <c r="E19" s="29">
        <v>40327</v>
      </c>
      <c r="F19" s="29">
        <v>40305</v>
      </c>
      <c r="G19" t="s">
        <v>227</v>
      </c>
      <c r="H19" s="33">
        <v>244.79</v>
      </c>
      <c r="I19" t="s">
        <v>238</v>
      </c>
    </row>
    <row r="20" spans="1:9" x14ac:dyDescent="0.2">
      <c r="A20">
        <v>10924</v>
      </c>
      <c r="B20" t="s">
        <v>237</v>
      </c>
      <c r="C20" t="s">
        <v>229</v>
      </c>
      <c r="D20" s="29">
        <v>40241</v>
      </c>
      <c r="E20" s="29">
        <v>40634</v>
      </c>
      <c r="F20" s="29">
        <v>40641</v>
      </c>
      <c r="G20" t="s">
        <v>227</v>
      </c>
      <c r="H20" s="33">
        <v>151.52000000000001</v>
      </c>
      <c r="I20" t="s">
        <v>238</v>
      </c>
    </row>
    <row r="21" spans="1:9" x14ac:dyDescent="0.2">
      <c r="A21">
        <v>10672</v>
      </c>
      <c r="B21" t="s">
        <v>237</v>
      </c>
      <c r="C21" t="s">
        <v>235</v>
      </c>
      <c r="D21" s="29">
        <v>40438</v>
      </c>
      <c r="E21" s="29">
        <v>40452</v>
      </c>
      <c r="F21" s="29">
        <v>40447</v>
      </c>
      <c r="G21" t="s">
        <v>227</v>
      </c>
      <c r="H21" s="33">
        <v>95.75</v>
      </c>
      <c r="I21" t="s">
        <v>238</v>
      </c>
    </row>
    <row r="22" spans="1:9" x14ac:dyDescent="0.2">
      <c r="A22">
        <v>10866</v>
      </c>
      <c r="B22" t="s">
        <v>237</v>
      </c>
      <c r="C22" t="s">
        <v>239</v>
      </c>
      <c r="D22" s="29">
        <v>40212</v>
      </c>
      <c r="E22" s="29">
        <v>40605</v>
      </c>
      <c r="F22" s="29">
        <v>40586</v>
      </c>
      <c r="G22" t="s">
        <v>223</v>
      </c>
      <c r="H22" s="33">
        <v>109.11</v>
      </c>
      <c r="I22" t="s">
        <v>238</v>
      </c>
    </row>
    <row r="23" spans="1:9" x14ac:dyDescent="0.2">
      <c r="A23">
        <v>10278</v>
      </c>
      <c r="B23" t="s">
        <v>237</v>
      </c>
      <c r="C23" t="s">
        <v>240</v>
      </c>
      <c r="D23" s="29">
        <v>40037</v>
      </c>
      <c r="E23" s="29">
        <v>40065</v>
      </c>
      <c r="F23" s="29">
        <v>40041</v>
      </c>
      <c r="G23" t="s">
        <v>227</v>
      </c>
      <c r="H23" s="33">
        <v>92.69</v>
      </c>
      <c r="I23" t="s">
        <v>238</v>
      </c>
    </row>
    <row r="24" spans="1:9" x14ac:dyDescent="0.2">
      <c r="A24">
        <v>10875</v>
      </c>
      <c r="B24" t="s">
        <v>237</v>
      </c>
      <c r="C24" t="s">
        <v>226</v>
      </c>
      <c r="D24" s="29">
        <v>40215</v>
      </c>
      <c r="E24" s="29">
        <v>40608</v>
      </c>
      <c r="F24" s="29">
        <v>40605</v>
      </c>
      <c r="G24" t="s">
        <v>227</v>
      </c>
      <c r="H24" s="33">
        <v>32.369999999999997</v>
      </c>
      <c r="I24" t="s">
        <v>238</v>
      </c>
    </row>
    <row r="25" spans="1:9" x14ac:dyDescent="0.2">
      <c r="A25">
        <v>10582</v>
      </c>
      <c r="B25" t="s">
        <v>241</v>
      </c>
      <c r="C25" t="s">
        <v>229</v>
      </c>
      <c r="D25" s="29">
        <v>40356</v>
      </c>
      <c r="E25" s="29">
        <v>40384</v>
      </c>
      <c r="F25" s="29">
        <v>40373</v>
      </c>
      <c r="G25" t="s">
        <v>227</v>
      </c>
      <c r="H25" s="33">
        <v>27.71</v>
      </c>
      <c r="I25" t="s">
        <v>224</v>
      </c>
    </row>
    <row r="26" spans="1:9" x14ac:dyDescent="0.2">
      <c r="A26">
        <v>10614</v>
      </c>
      <c r="B26" t="s">
        <v>241</v>
      </c>
      <c r="C26" t="s">
        <v>240</v>
      </c>
      <c r="D26" s="29">
        <v>40388</v>
      </c>
      <c r="E26" s="29">
        <v>40416</v>
      </c>
      <c r="F26" s="29">
        <v>40391</v>
      </c>
      <c r="G26" t="s">
        <v>231</v>
      </c>
      <c r="H26" s="33">
        <v>1.93</v>
      </c>
      <c r="I26" t="s">
        <v>224</v>
      </c>
    </row>
    <row r="27" spans="1:9" x14ac:dyDescent="0.2">
      <c r="A27">
        <v>10628</v>
      </c>
      <c r="B27" t="s">
        <v>242</v>
      </c>
      <c r="C27" t="s">
        <v>226</v>
      </c>
      <c r="D27" s="29">
        <v>40402</v>
      </c>
      <c r="E27" s="29">
        <v>40430</v>
      </c>
      <c r="F27" s="29">
        <v>40410</v>
      </c>
      <c r="G27" t="s">
        <v>231</v>
      </c>
      <c r="H27" s="33">
        <v>30.36</v>
      </c>
      <c r="I27" t="s">
        <v>243</v>
      </c>
    </row>
    <row r="28" spans="1:9" x14ac:dyDescent="0.2">
      <c r="A28">
        <v>10679</v>
      </c>
      <c r="B28" t="s">
        <v>242</v>
      </c>
      <c r="C28" t="s">
        <v>240</v>
      </c>
      <c r="D28" s="29">
        <v>40444</v>
      </c>
      <c r="E28" s="29">
        <v>40472</v>
      </c>
      <c r="F28" s="29">
        <v>40451</v>
      </c>
      <c r="G28" t="s">
        <v>231</v>
      </c>
      <c r="H28" s="33">
        <v>27.94</v>
      </c>
      <c r="I28" t="s">
        <v>243</v>
      </c>
    </row>
    <row r="29" spans="1:9" x14ac:dyDescent="0.2">
      <c r="A29">
        <v>10297</v>
      </c>
      <c r="B29" t="s">
        <v>242</v>
      </c>
      <c r="C29" t="s">
        <v>239</v>
      </c>
      <c r="D29" s="29">
        <v>40060</v>
      </c>
      <c r="E29" s="29">
        <v>40102</v>
      </c>
      <c r="F29" s="29">
        <v>40066</v>
      </c>
      <c r="G29" t="s">
        <v>227</v>
      </c>
      <c r="H29" s="33">
        <v>5.74</v>
      </c>
      <c r="I29" t="s">
        <v>243</v>
      </c>
    </row>
    <row r="30" spans="1:9" x14ac:dyDescent="0.2">
      <c r="A30">
        <v>10584</v>
      </c>
      <c r="B30" t="s">
        <v>242</v>
      </c>
      <c r="C30" t="s">
        <v>226</v>
      </c>
      <c r="D30" s="29">
        <v>40359</v>
      </c>
      <c r="E30" s="29">
        <v>40387</v>
      </c>
      <c r="F30" s="29">
        <v>40363</v>
      </c>
      <c r="G30" t="s">
        <v>223</v>
      </c>
      <c r="H30" s="33">
        <v>59.14</v>
      </c>
      <c r="I30" t="s">
        <v>243</v>
      </c>
    </row>
    <row r="31" spans="1:9" x14ac:dyDescent="0.2">
      <c r="A31">
        <v>10436</v>
      </c>
      <c r="B31" t="s">
        <v>242</v>
      </c>
      <c r="C31" t="s">
        <v>229</v>
      </c>
      <c r="D31" s="29">
        <v>40214</v>
      </c>
      <c r="E31" s="29">
        <v>40242</v>
      </c>
      <c r="F31" s="29">
        <v>40220</v>
      </c>
      <c r="G31" t="s">
        <v>227</v>
      </c>
      <c r="H31" s="33">
        <v>156.66</v>
      </c>
      <c r="I31" t="s">
        <v>243</v>
      </c>
    </row>
    <row r="32" spans="1:9" x14ac:dyDescent="0.2">
      <c r="A32">
        <v>10326</v>
      </c>
      <c r="B32" t="s">
        <v>244</v>
      </c>
      <c r="C32" t="s">
        <v>226</v>
      </c>
      <c r="D32" s="29">
        <v>40096</v>
      </c>
      <c r="E32" s="29">
        <v>40124</v>
      </c>
      <c r="F32" s="29">
        <v>40100</v>
      </c>
      <c r="G32" t="s">
        <v>227</v>
      </c>
      <c r="H32" s="33">
        <v>77.92</v>
      </c>
      <c r="I32" t="s">
        <v>245</v>
      </c>
    </row>
    <row r="33" spans="1:9" x14ac:dyDescent="0.2">
      <c r="A33">
        <v>10970</v>
      </c>
      <c r="B33" t="s">
        <v>244</v>
      </c>
      <c r="C33" t="s">
        <v>235</v>
      </c>
      <c r="D33" s="29">
        <v>40261</v>
      </c>
      <c r="E33" s="29">
        <v>40640</v>
      </c>
      <c r="F33" s="29">
        <v>40657</v>
      </c>
      <c r="G33" t="s">
        <v>223</v>
      </c>
      <c r="H33" s="33">
        <v>16.16</v>
      </c>
      <c r="I33" t="s">
        <v>245</v>
      </c>
    </row>
    <row r="34" spans="1:9" x14ac:dyDescent="0.2">
      <c r="A34">
        <v>10876</v>
      </c>
      <c r="B34" t="s">
        <v>246</v>
      </c>
      <c r="C34" t="s">
        <v>233</v>
      </c>
      <c r="D34" s="29">
        <v>40218</v>
      </c>
      <c r="E34" s="29">
        <v>40611</v>
      </c>
      <c r="F34" s="29">
        <v>40586</v>
      </c>
      <c r="G34" t="s">
        <v>231</v>
      </c>
      <c r="H34" s="33">
        <v>60.42</v>
      </c>
      <c r="I34" t="s">
        <v>243</v>
      </c>
    </row>
    <row r="35" spans="1:9" x14ac:dyDescent="0.2">
      <c r="A35">
        <v>10470</v>
      </c>
      <c r="B35" t="s">
        <v>246</v>
      </c>
      <c r="C35" t="s">
        <v>226</v>
      </c>
      <c r="D35" s="29">
        <v>40248</v>
      </c>
      <c r="E35" s="29">
        <v>40276</v>
      </c>
      <c r="F35" s="29">
        <v>40251</v>
      </c>
      <c r="G35" t="s">
        <v>227</v>
      </c>
      <c r="H35" s="33">
        <v>64.56</v>
      </c>
      <c r="I35" t="s">
        <v>243</v>
      </c>
    </row>
    <row r="36" spans="1:9" x14ac:dyDescent="0.2">
      <c r="A36">
        <v>10663</v>
      </c>
      <c r="B36" t="s">
        <v>246</v>
      </c>
      <c r="C36" t="s">
        <v>247</v>
      </c>
      <c r="D36" s="29">
        <v>40431</v>
      </c>
      <c r="E36" s="29">
        <v>40445</v>
      </c>
      <c r="F36" s="29">
        <v>40454</v>
      </c>
      <c r="G36" t="s">
        <v>227</v>
      </c>
      <c r="H36" s="33">
        <v>113.15</v>
      </c>
      <c r="I36" t="s">
        <v>243</v>
      </c>
    </row>
    <row r="37" spans="1:9" x14ac:dyDescent="0.2">
      <c r="A37">
        <v>10827</v>
      </c>
      <c r="B37" t="s">
        <v>246</v>
      </c>
      <c r="C37" t="s">
        <v>225</v>
      </c>
      <c r="D37" s="29">
        <v>40190</v>
      </c>
      <c r="E37" s="29">
        <v>40569</v>
      </c>
      <c r="F37" s="29">
        <v>40580</v>
      </c>
      <c r="G37" t="s">
        <v>227</v>
      </c>
      <c r="H37" s="33">
        <v>63.54</v>
      </c>
      <c r="I37" t="s">
        <v>243</v>
      </c>
    </row>
    <row r="38" spans="1:9" x14ac:dyDescent="0.2">
      <c r="A38">
        <v>10340</v>
      </c>
      <c r="B38" t="s">
        <v>246</v>
      </c>
      <c r="C38" t="s">
        <v>225</v>
      </c>
      <c r="D38" s="29">
        <v>40115</v>
      </c>
      <c r="E38" s="29">
        <v>40143</v>
      </c>
      <c r="F38" s="29">
        <v>40125</v>
      </c>
      <c r="G38" t="s">
        <v>231</v>
      </c>
      <c r="H38" s="33">
        <v>166.31</v>
      </c>
      <c r="I38" t="s">
        <v>243</v>
      </c>
    </row>
    <row r="39" spans="1:9" x14ac:dyDescent="0.2">
      <c r="A39">
        <v>10331</v>
      </c>
      <c r="B39" t="s">
        <v>246</v>
      </c>
      <c r="C39" t="s">
        <v>235</v>
      </c>
      <c r="D39" s="29">
        <v>40102</v>
      </c>
      <c r="E39" s="29">
        <v>40144</v>
      </c>
      <c r="F39" s="29">
        <v>40107</v>
      </c>
      <c r="G39" t="s">
        <v>223</v>
      </c>
      <c r="H39" s="33">
        <v>10.19</v>
      </c>
      <c r="I39" t="s">
        <v>243</v>
      </c>
    </row>
    <row r="40" spans="1:9" x14ac:dyDescent="0.2">
      <c r="A40">
        <v>10871</v>
      </c>
      <c r="B40" t="s">
        <v>246</v>
      </c>
      <c r="C40" t="s">
        <v>235</v>
      </c>
      <c r="D40" s="29">
        <v>40214</v>
      </c>
      <c r="E40" s="29">
        <v>40607</v>
      </c>
      <c r="F40" s="29">
        <v>40584</v>
      </c>
      <c r="G40" t="s">
        <v>227</v>
      </c>
      <c r="H40" s="33">
        <v>112.27</v>
      </c>
      <c r="I40" t="s">
        <v>243</v>
      </c>
    </row>
    <row r="41" spans="1:9" x14ac:dyDescent="0.2">
      <c r="A41">
        <v>10362</v>
      </c>
      <c r="B41" t="s">
        <v>246</v>
      </c>
      <c r="C41" t="s">
        <v>229</v>
      </c>
      <c r="D41" s="29">
        <v>40142</v>
      </c>
      <c r="E41" s="29">
        <v>40170</v>
      </c>
      <c r="F41" s="29">
        <v>40145</v>
      </c>
      <c r="G41" t="s">
        <v>223</v>
      </c>
      <c r="H41" s="33">
        <v>96.04</v>
      </c>
      <c r="I41" t="s">
        <v>243</v>
      </c>
    </row>
    <row r="42" spans="1:9" x14ac:dyDescent="0.2">
      <c r="A42">
        <v>10944</v>
      </c>
      <c r="B42" t="s">
        <v>248</v>
      </c>
      <c r="C42" t="s">
        <v>222</v>
      </c>
      <c r="D42" s="29">
        <v>40249</v>
      </c>
      <c r="E42" s="29">
        <v>40628</v>
      </c>
      <c r="F42" s="29">
        <v>40615</v>
      </c>
      <c r="G42" t="s">
        <v>231</v>
      </c>
      <c r="H42" s="33">
        <v>52.92</v>
      </c>
      <c r="I42" t="s">
        <v>249</v>
      </c>
    </row>
    <row r="43" spans="1:9" x14ac:dyDescent="0.2">
      <c r="A43">
        <v>10431</v>
      </c>
      <c r="B43" t="s">
        <v>248</v>
      </c>
      <c r="C43" t="s">
        <v>226</v>
      </c>
      <c r="D43" s="29">
        <v>40208</v>
      </c>
      <c r="E43" s="29">
        <v>40222</v>
      </c>
      <c r="F43" s="29">
        <v>40216</v>
      </c>
      <c r="G43" t="s">
        <v>227</v>
      </c>
      <c r="H43" s="33">
        <v>44.17</v>
      </c>
      <c r="I43" t="s">
        <v>249</v>
      </c>
    </row>
    <row r="44" spans="1:9" x14ac:dyDescent="0.2">
      <c r="A44">
        <v>10411</v>
      </c>
      <c r="B44" t="s">
        <v>248</v>
      </c>
      <c r="C44" t="s">
        <v>235</v>
      </c>
      <c r="D44" s="29">
        <v>40188</v>
      </c>
      <c r="E44" s="29">
        <v>40216</v>
      </c>
      <c r="F44" s="29">
        <v>40199</v>
      </c>
      <c r="G44" t="s">
        <v>231</v>
      </c>
      <c r="H44" s="33">
        <v>23.65</v>
      </c>
      <c r="I44" t="s">
        <v>249</v>
      </c>
    </row>
    <row r="45" spans="1:9" x14ac:dyDescent="0.2">
      <c r="A45">
        <v>10410</v>
      </c>
      <c r="B45" t="s">
        <v>248</v>
      </c>
      <c r="C45" t="s">
        <v>229</v>
      </c>
      <c r="D45" s="29">
        <v>40188</v>
      </c>
      <c r="E45" s="29">
        <v>40216</v>
      </c>
      <c r="F45" s="29">
        <v>40193</v>
      </c>
      <c r="G45" t="s">
        <v>231</v>
      </c>
      <c r="H45" s="33">
        <v>2.4</v>
      </c>
      <c r="I45" t="s">
        <v>249</v>
      </c>
    </row>
    <row r="46" spans="1:9" x14ac:dyDescent="0.2">
      <c r="A46">
        <v>11027</v>
      </c>
      <c r="B46" t="s">
        <v>248</v>
      </c>
      <c r="C46" t="s">
        <v>225</v>
      </c>
      <c r="D46" s="29">
        <v>40284</v>
      </c>
      <c r="E46" s="29">
        <v>40677</v>
      </c>
      <c r="F46" s="29">
        <v>40653</v>
      </c>
      <c r="G46" t="s">
        <v>223</v>
      </c>
      <c r="H46" s="33">
        <v>52.52</v>
      </c>
      <c r="I46" t="s">
        <v>249</v>
      </c>
    </row>
    <row r="47" spans="1:9" x14ac:dyDescent="0.2">
      <c r="A47">
        <v>10492</v>
      </c>
      <c r="B47" t="s">
        <v>248</v>
      </c>
      <c r="C47" t="s">
        <v>229</v>
      </c>
      <c r="D47" s="29">
        <v>40269</v>
      </c>
      <c r="E47" s="29">
        <v>40297</v>
      </c>
      <c r="F47" s="29">
        <v>40279</v>
      </c>
      <c r="G47" t="s">
        <v>223</v>
      </c>
      <c r="H47" s="33">
        <v>62.89</v>
      </c>
      <c r="I47" t="s">
        <v>249</v>
      </c>
    </row>
    <row r="48" spans="1:9" x14ac:dyDescent="0.2">
      <c r="A48">
        <v>10742</v>
      </c>
      <c r="B48" t="s">
        <v>248</v>
      </c>
      <c r="C48" t="s">
        <v>229</v>
      </c>
      <c r="D48" s="29">
        <v>40496</v>
      </c>
      <c r="E48" s="29">
        <v>40524</v>
      </c>
      <c r="F48" s="29">
        <v>40500</v>
      </c>
      <c r="G48" t="s">
        <v>231</v>
      </c>
      <c r="H48" s="33">
        <v>243.73</v>
      </c>
      <c r="I48" t="s">
        <v>249</v>
      </c>
    </row>
    <row r="49" spans="1:9" x14ac:dyDescent="0.2">
      <c r="A49">
        <v>10918</v>
      </c>
      <c r="B49" t="s">
        <v>248</v>
      </c>
      <c r="C49" t="s">
        <v>229</v>
      </c>
      <c r="D49" s="29">
        <v>40239</v>
      </c>
      <c r="E49" s="29">
        <v>40632</v>
      </c>
      <c r="F49" s="29">
        <v>40613</v>
      </c>
      <c r="G49" t="s">
        <v>231</v>
      </c>
      <c r="H49" s="33">
        <v>48.83</v>
      </c>
      <c r="I49" t="s">
        <v>249</v>
      </c>
    </row>
    <row r="50" spans="1:9" x14ac:dyDescent="0.2">
      <c r="A50">
        <v>10975</v>
      </c>
      <c r="B50" t="s">
        <v>248</v>
      </c>
      <c r="C50" t="s">
        <v>225</v>
      </c>
      <c r="D50" s="29">
        <v>40262</v>
      </c>
      <c r="E50" s="29">
        <v>40655</v>
      </c>
      <c r="F50" s="29">
        <v>40629</v>
      </c>
      <c r="G50" t="s">
        <v>231</v>
      </c>
      <c r="H50" s="33">
        <v>32.270000000000003</v>
      </c>
      <c r="I50" t="s">
        <v>249</v>
      </c>
    </row>
    <row r="51" spans="1:9" x14ac:dyDescent="0.2">
      <c r="A51">
        <v>10578</v>
      </c>
      <c r="B51" t="s">
        <v>250</v>
      </c>
      <c r="C51" t="s">
        <v>226</v>
      </c>
      <c r="D51" s="29">
        <v>40353</v>
      </c>
      <c r="E51" s="29">
        <v>40381</v>
      </c>
      <c r="F51" s="29">
        <v>40384</v>
      </c>
      <c r="G51" t="s">
        <v>231</v>
      </c>
      <c r="H51" s="33">
        <v>29.6</v>
      </c>
      <c r="I51" t="s">
        <v>236</v>
      </c>
    </row>
    <row r="52" spans="1:9" x14ac:dyDescent="0.2">
      <c r="A52">
        <v>10484</v>
      </c>
      <c r="B52" t="s">
        <v>250</v>
      </c>
      <c r="C52" t="s">
        <v>229</v>
      </c>
      <c r="D52" s="29">
        <v>40261</v>
      </c>
      <c r="E52" s="29">
        <v>40289</v>
      </c>
      <c r="F52" s="29">
        <v>40269</v>
      </c>
      <c r="G52" t="s">
        <v>231</v>
      </c>
      <c r="H52" s="33">
        <v>6.88</v>
      </c>
      <c r="I52" t="s">
        <v>236</v>
      </c>
    </row>
    <row r="53" spans="1:9" x14ac:dyDescent="0.2">
      <c r="A53">
        <v>10943</v>
      </c>
      <c r="B53" t="s">
        <v>250</v>
      </c>
      <c r="C53" t="s">
        <v>226</v>
      </c>
      <c r="D53" s="29">
        <v>40248</v>
      </c>
      <c r="E53" s="29">
        <v>40641</v>
      </c>
      <c r="F53" s="29">
        <v>40621</v>
      </c>
      <c r="G53" t="s">
        <v>227</v>
      </c>
      <c r="H53" s="33">
        <v>2.17</v>
      </c>
      <c r="I53" t="s">
        <v>236</v>
      </c>
    </row>
    <row r="54" spans="1:9" x14ac:dyDescent="0.2">
      <c r="A54">
        <v>10539</v>
      </c>
      <c r="B54" t="s">
        <v>250</v>
      </c>
      <c r="C54" t="s">
        <v>222</v>
      </c>
      <c r="D54" s="29">
        <v>40314</v>
      </c>
      <c r="E54" s="29">
        <v>40342</v>
      </c>
      <c r="F54" s="29">
        <v>40321</v>
      </c>
      <c r="G54" t="s">
        <v>231</v>
      </c>
      <c r="H54" s="33">
        <v>12.36</v>
      </c>
      <c r="I54" t="s">
        <v>236</v>
      </c>
    </row>
    <row r="55" spans="1:9" x14ac:dyDescent="0.2">
      <c r="A55">
        <v>11029</v>
      </c>
      <c r="B55" t="s">
        <v>251</v>
      </c>
      <c r="C55" t="s">
        <v>226</v>
      </c>
      <c r="D55" s="29">
        <v>40284</v>
      </c>
      <c r="E55" s="29">
        <v>40677</v>
      </c>
      <c r="F55" s="29">
        <v>40660</v>
      </c>
      <c r="G55" t="s">
        <v>223</v>
      </c>
      <c r="H55" s="33">
        <v>47.84</v>
      </c>
      <c r="I55" t="s">
        <v>252</v>
      </c>
    </row>
    <row r="56" spans="1:9" x14ac:dyDescent="0.2">
      <c r="A56">
        <v>10254</v>
      </c>
      <c r="B56" t="s">
        <v>251</v>
      </c>
      <c r="C56" t="s">
        <v>239</v>
      </c>
      <c r="D56" s="29">
        <v>40005</v>
      </c>
      <c r="E56" s="29">
        <v>40033</v>
      </c>
      <c r="F56" s="29">
        <v>40017</v>
      </c>
      <c r="G56" t="s">
        <v>227</v>
      </c>
      <c r="H56" s="33">
        <v>22.98</v>
      </c>
      <c r="I56" t="s">
        <v>252</v>
      </c>
    </row>
    <row r="57" spans="1:9" x14ac:dyDescent="0.2">
      <c r="A57">
        <v>10370</v>
      </c>
      <c r="B57" t="s">
        <v>251</v>
      </c>
      <c r="C57" t="s">
        <v>222</v>
      </c>
      <c r="D57" s="29">
        <v>40150</v>
      </c>
      <c r="E57" s="29">
        <v>40178</v>
      </c>
      <c r="F57" s="29">
        <v>40174</v>
      </c>
      <c r="G57" t="s">
        <v>227</v>
      </c>
      <c r="H57" s="33">
        <v>1.17</v>
      </c>
      <c r="I57" t="s">
        <v>252</v>
      </c>
    </row>
    <row r="58" spans="1:9" x14ac:dyDescent="0.2">
      <c r="A58">
        <v>11041</v>
      </c>
      <c r="B58" t="s">
        <v>251</v>
      </c>
      <c r="C58" t="s">
        <v>229</v>
      </c>
      <c r="D58" s="29">
        <v>40290</v>
      </c>
      <c r="E58" s="29">
        <v>40683</v>
      </c>
      <c r="F58" s="29">
        <v>40661</v>
      </c>
      <c r="G58" t="s">
        <v>227</v>
      </c>
      <c r="H58" s="33">
        <v>48.22</v>
      </c>
      <c r="I58" t="s">
        <v>252</v>
      </c>
    </row>
    <row r="59" spans="1:9" x14ac:dyDescent="0.2">
      <c r="A59">
        <v>10966</v>
      </c>
      <c r="B59" t="s">
        <v>251</v>
      </c>
      <c r="C59" t="s">
        <v>226</v>
      </c>
      <c r="D59" s="29">
        <v>40257</v>
      </c>
      <c r="E59" s="29">
        <v>40650</v>
      </c>
      <c r="F59" s="29">
        <v>40641</v>
      </c>
      <c r="G59" t="s">
        <v>223</v>
      </c>
      <c r="H59" s="33">
        <v>27.19</v>
      </c>
      <c r="I59" t="s">
        <v>252</v>
      </c>
    </row>
    <row r="60" spans="1:9" x14ac:dyDescent="0.2">
      <c r="A60">
        <v>10494</v>
      </c>
      <c r="B60" t="s">
        <v>253</v>
      </c>
      <c r="C60" t="s">
        <v>226</v>
      </c>
      <c r="D60" s="29">
        <v>40270</v>
      </c>
      <c r="E60" s="29">
        <v>40298</v>
      </c>
      <c r="F60" s="29">
        <v>40277</v>
      </c>
      <c r="G60" t="s">
        <v>227</v>
      </c>
      <c r="H60" s="33">
        <v>65.989999999999995</v>
      </c>
      <c r="I60" t="s">
        <v>254</v>
      </c>
    </row>
    <row r="61" spans="1:9" x14ac:dyDescent="0.2">
      <c r="A61">
        <v>10466</v>
      </c>
      <c r="B61" t="s">
        <v>253</v>
      </c>
      <c r="C61" t="s">
        <v>226</v>
      </c>
      <c r="D61" s="29">
        <v>40243</v>
      </c>
      <c r="E61" s="29">
        <v>40271</v>
      </c>
      <c r="F61" s="29">
        <v>40250</v>
      </c>
      <c r="G61" t="s">
        <v>223</v>
      </c>
      <c r="H61" s="33">
        <v>11.93</v>
      </c>
      <c r="I61" t="s">
        <v>254</v>
      </c>
    </row>
    <row r="62" spans="1:9" x14ac:dyDescent="0.2">
      <c r="A62">
        <v>10290</v>
      </c>
      <c r="B62" t="s">
        <v>253</v>
      </c>
      <c r="C62" t="s">
        <v>240</v>
      </c>
      <c r="D62" s="29">
        <v>40052</v>
      </c>
      <c r="E62" s="29">
        <v>40080</v>
      </c>
      <c r="F62" s="29">
        <v>40059</v>
      </c>
      <c r="G62" t="s">
        <v>223</v>
      </c>
      <c r="H62" s="33">
        <v>79.7</v>
      </c>
      <c r="I62" t="s">
        <v>254</v>
      </c>
    </row>
    <row r="63" spans="1:9" x14ac:dyDescent="0.2">
      <c r="A63">
        <v>10969</v>
      </c>
      <c r="B63" t="s">
        <v>253</v>
      </c>
      <c r="C63" t="s">
        <v>225</v>
      </c>
      <c r="D63" s="29">
        <v>40260</v>
      </c>
      <c r="E63" s="29">
        <v>40653</v>
      </c>
      <c r="F63" s="29">
        <v>40632</v>
      </c>
      <c r="G63" t="s">
        <v>227</v>
      </c>
      <c r="H63" s="33">
        <v>0.21</v>
      </c>
      <c r="I63" t="s">
        <v>254</v>
      </c>
    </row>
    <row r="64" spans="1:9" x14ac:dyDescent="0.2">
      <c r="A64">
        <v>11042</v>
      </c>
      <c r="B64" t="s">
        <v>253</v>
      </c>
      <c r="C64" t="s">
        <v>247</v>
      </c>
      <c r="D64" s="29">
        <v>40290</v>
      </c>
      <c r="E64" s="29">
        <v>40669</v>
      </c>
      <c r="F64" s="29">
        <v>40664</v>
      </c>
      <c r="G64" t="s">
        <v>223</v>
      </c>
      <c r="H64" s="33">
        <v>29.99</v>
      </c>
      <c r="I64" t="s">
        <v>254</v>
      </c>
    </row>
    <row r="65" spans="1:9" x14ac:dyDescent="0.2">
      <c r="A65">
        <v>10462</v>
      </c>
      <c r="B65" t="s">
        <v>255</v>
      </c>
      <c r="C65" t="s">
        <v>247</v>
      </c>
      <c r="D65" s="29">
        <v>40240</v>
      </c>
      <c r="E65" s="29">
        <v>40268</v>
      </c>
      <c r="F65" s="29">
        <v>40255</v>
      </c>
      <c r="G65" t="s">
        <v>223</v>
      </c>
      <c r="H65" s="33">
        <v>6.17</v>
      </c>
      <c r="I65" t="s">
        <v>236</v>
      </c>
    </row>
    <row r="66" spans="1:9" x14ac:dyDescent="0.2">
      <c r="A66">
        <v>10848</v>
      </c>
      <c r="B66" t="s">
        <v>255</v>
      </c>
      <c r="C66" t="s">
        <v>233</v>
      </c>
      <c r="D66" s="29">
        <v>40201</v>
      </c>
      <c r="E66" s="29">
        <v>40594</v>
      </c>
      <c r="F66" s="29">
        <v>40572</v>
      </c>
      <c r="G66" t="s">
        <v>227</v>
      </c>
      <c r="H66" s="33">
        <v>38.24</v>
      </c>
      <c r="I66" t="s">
        <v>236</v>
      </c>
    </row>
    <row r="67" spans="1:9" x14ac:dyDescent="0.2">
      <c r="A67">
        <v>10435</v>
      </c>
      <c r="B67" t="s">
        <v>255</v>
      </c>
      <c r="C67" t="s">
        <v>240</v>
      </c>
      <c r="D67" s="29">
        <v>40213</v>
      </c>
      <c r="E67" s="29">
        <v>40255</v>
      </c>
      <c r="F67" s="29">
        <v>40216</v>
      </c>
      <c r="G67" t="s">
        <v>227</v>
      </c>
      <c r="H67" s="33">
        <v>9.2100000000000009</v>
      </c>
      <c r="I67" t="s">
        <v>236</v>
      </c>
    </row>
    <row r="68" spans="1:9" x14ac:dyDescent="0.2">
      <c r="A68">
        <v>10640</v>
      </c>
      <c r="B68" t="s">
        <v>256</v>
      </c>
      <c r="C68" t="s">
        <v>226</v>
      </c>
      <c r="D68" s="29">
        <v>40411</v>
      </c>
      <c r="E68" s="29">
        <v>40439</v>
      </c>
      <c r="F68" s="29">
        <v>40418</v>
      </c>
      <c r="G68" t="s">
        <v>223</v>
      </c>
      <c r="H68" s="33">
        <v>23.55</v>
      </c>
      <c r="I68" t="s">
        <v>224</v>
      </c>
    </row>
    <row r="69" spans="1:9" x14ac:dyDescent="0.2">
      <c r="A69">
        <v>10780</v>
      </c>
      <c r="B69" t="s">
        <v>257</v>
      </c>
      <c r="C69" t="s">
        <v>247</v>
      </c>
      <c r="D69" s="29">
        <v>40528</v>
      </c>
      <c r="E69" s="29">
        <v>40542</v>
      </c>
      <c r="F69" s="29">
        <v>40537</v>
      </c>
      <c r="G69" t="s">
        <v>223</v>
      </c>
      <c r="H69" s="33">
        <v>42.13</v>
      </c>
      <c r="I69" t="s">
        <v>258</v>
      </c>
    </row>
    <row r="70" spans="1:9" x14ac:dyDescent="0.2">
      <c r="A70">
        <v>10330</v>
      </c>
      <c r="B70" t="s">
        <v>257</v>
      </c>
      <c r="C70" t="s">
        <v>229</v>
      </c>
      <c r="D70" s="29">
        <v>40102</v>
      </c>
      <c r="E70" s="29">
        <v>40130</v>
      </c>
      <c r="F70" s="29">
        <v>40114</v>
      </c>
      <c r="G70" t="s">
        <v>223</v>
      </c>
      <c r="H70" s="33">
        <v>12.75</v>
      </c>
      <c r="I70" t="s">
        <v>258</v>
      </c>
    </row>
    <row r="71" spans="1:9" x14ac:dyDescent="0.2">
      <c r="A71">
        <v>10357</v>
      </c>
      <c r="B71" t="s">
        <v>257</v>
      </c>
      <c r="C71" t="s">
        <v>225</v>
      </c>
      <c r="D71" s="29">
        <v>40136</v>
      </c>
      <c r="E71" s="29">
        <v>40164</v>
      </c>
      <c r="F71" s="29">
        <v>40149</v>
      </c>
      <c r="G71" t="s">
        <v>231</v>
      </c>
      <c r="H71" s="33">
        <v>34.880000000000003</v>
      </c>
      <c r="I71" t="s">
        <v>258</v>
      </c>
    </row>
    <row r="72" spans="1:9" x14ac:dyDescent="0.2">
      <c r="A72">
        <v>10461</v>
      </c>
      <c r="B72" t="s">
        <v>257</v>
      </c>
      <c r="C72" t="s">
        <v>225</v>
      </c>
      <c r="D72" s="29">
        <v>40237</v>
      </c>
      <c r="E72" s="29">
        <v>40265</v>
      </c>
      <c r="F72" s="29">
        <v>40242</v>
      </c>
      <c r="G72" t="s">
        <v>231</v>
      </c>
      <c r="H72" s="33">
        <v>148.61000000000001</v>
      </c>
      <c r="I72" t="s">
        <v>258</v>
      </c>
    </row>
    <row r="73" spans="1:9" x14ac:dyDescent="0.2">
      <c r="A73">
        <v>10381</v>
      </c>
      <c r="B73" t="s">
        <v>257</v>
      </c>
      <c r="C73" t="s">
        <v>229</v>
      </c>
      <c r="D73" s="29">
        <v>40159</v>
      </c>
      <c r="E73" s="29">
        <v>40187</v>
      </c>
      <c r="F73" s="29">
        <v>40160</v>
      </c>
      <c r="G73" t="s">
        <v>231</v>
      </c>
      <c r="H73" s="33">
        <v>7.99</v>
      </c>
      <c r="I73" t="s">
        <v>258</v>
      </c>
    </row>
    <row r="74" spans="1:9" x14ac:dyDescent="0.2">
      <c r="A74">
        <v>11014</v>
      </c>
      <c r="B74" t="s">
        <v>259</v>
      </c>
      <c r="C74" t="s">
        <v>247</v>
      </c>
      <c r="D74" s="29">
        <v>40278</v>
      </c>
      <c r="E74" s="29">
        <v>40671</v>
      </c>
      <c r="F74" s="29">
        <v>40648</v>
      </c>
      <c r="G74" t="s">
        <v>231</v>
      </c>
      <c r="H74" s="33">
        <v>23.6</v>
      </c>
      <c r="I74" t="s">
        <v>258</v>
      </c>
    </row>
    <row r="75" spans="1:9" x14ac:dyDescent="0.2">
      <c r="A75">
        <v>10811</v>
      </c>
      <c r="B75" t="s">
        <v>259</v>
      </c>
      <c r="C75" t="s">
        <v>240</v>
      </c>
      <c r="D75" s="29">
        <v>40180</v>
      </c>
      <c r="E75" s="29">
        <v>40573</v>
      </c>
      <c r="F75" s="29">
        <v>40551</v>
      </c>
      <c r="G75" t="s">
        <v>223</v>
      </c>
      <c r="H75" s="33">
        <v>31.22</v>
      </c>
      <c r="I75" t="s">
        <v>258</v>
      </c>
    </row>
    <row r="76" spans="1:9" x14ac:dyDescent="0.2">
      <c r="A76">
        <v>10697</v>
      </c>
      <c r="B76" t="s">
        <v>259</v>
      </c>
      <c r="C76" t="s">
        <v>229</v>
      </c>
      <c r="D76" s="29">
        <v>40459</v>
      </c>
      <c r="E76" s="29">
        <v>40487</v>
      </c>
      <c r="F76" s="29">
        <v>40465</v>
      </c>
      <c r="G76" t="s">
        <v>223</v>
      </c>
      <c r="H76" s="33">
        <v>45.52</v>
      </c>
      <c r="I76" t="s">
        <v>258</v>
      </c>
    </row>
    <row r="77" spans="1:9" x14ac:dyDescent="0.2">
      <c r="A77">
        <v>10954</v>
      </c>
      <c r="B77" t="s">
        <v>259</v>
      </c>
      <c r="C77" t="s">
        <v>239</v>
      </c>
      <c r="D77" s="29">
        <v>40254</v>
      </c>
      <c r="E77" s="29">
        <v>40661</v>
      </c>
      <c r="F77" s="29">
        <v>40622</v>
      </c>
      <c r="G77" t="s">
        <v>223</v>
      </c>
      <c r="H77" s="33">
        <v>27.91</v>
      </c>
      <c r="I77" t="s">
        <v>258</v>
      </c>
    </row>
    <row r="78" spans="1:9" x14ac:dyDescent="0.2">
      <c r="A78">
        <v>10485</v>
      </c>
      <c r="B78" t="s">
        <v>259</v>
      </c>
      <c r="C78" t="s">
        <v>226</v>
      </c>
      <c r="D78" s="29">
        <v>40262</v>
      </c>
      <c r="E78" s="29">
        <v>40276</v>
      </c>
      <c r="F78" s="29">
        <v>40268</v>
      </c>
      <c r="G78" t="s">
        <v>227</v>
      </c>
      <c r="H78" s="33">
        <v>64.45</v>
      </c>
      <c r="I78" t="s">
        <v>258</v>
      </c>
    </row>
    <row r="79" spans="1:9" x14ac:dyDescent="0.2">
      <c r="A79">
        <v>10729</v>
      </c>
      <c r="B79" t="s">
        <v>259</v>
      </c>
      <c r="C79" t="s">
        <v>240</v>
      </c>
      <c r="D79" s="29">
        <v>40486</v>
      </c>
      <c r="E79" s="29">
        <v>40528</v>
      </c>
      <c r="F79" s="29">
        <v>40496</v>
      </c>
      <c r="G79" t="s">
        <v>231</v>
      </c>
      <c r="H79" s="33">
        <v>141.06</v>
      </c>
      <c r="I79" t="s">
        <v>258</v>
      </c>
    </row>
    <row r="80" spans="1:9" x14ac:dyDescent="0.2">
      <c r="A80">
        <v>10638</v>
      </c>
      <c r="B80" t="s">
        <v>259</v>
      </c>
      <c r="C80" t="s">
        <v>229</v>
      </c>
      <c r="D80" s="29">
        <v>40410</v>
      </c>
      <c r="E80" s="29">
        <v>40438</v>
      </c>
      <c r="F80" s="29">
        <v>40422</v>
      </c>
      <c r="G80" t="s">
        <v>223</v>
      </c>
      <c r="H80" s="33">
        <v>158.44</v>
      </c>
      <c r="I80" t="s">
        <v>258</v>
      </c>
    </row>
    <row r="81" spans="1:9" x14ac:dyDescent="0.2">
      <c r="A81">
        <v>10405</v>
      </c>
      <c r="B81" t="s">
        <v>259</v>
      </c>
      <c r="C81" t="s">
        <v>225</v>
      </c>
      <c r="D81" s="29">
        <v>40184</v>
      </c>
      <c r="E81" s="29">
        <v>40212</v>
      </c>
      <c r="F81" s="29">
        <v>40200</v>
      </c>
      <c r="G81" t="s">
        <v>223</v>
      </c>
      <c r="H81" s="33">
        <v>34.82</v>
      </c>
      <c r="I81" t="s">
        <v>258</v>
      </c>
    </row>
    <row r="82" spans="1:9" x14ac:dyDescent="0.2">
      <c r="A82">
        <v>10919</v>
      </c>
      <c r="B82" t="s">
        <v>259</v>
      </c>
      <c r="C82" t="s">
        <v>247</v>
      </c>
      <c r="D82" s="29">
        <v>40239</v>
      </c>
      <c r="E82" s="29">
        <v>40632</v>
      </c>
      <c r="F82" s="29">
        <v>40606</v>
      </c>
      <c r="G82" t="s">
        <v>227</v>
      </c>
      <c r="H82" s="33">
        <v>19.8</v>
      </c>
      <c r="I82" t="s">
        <v>258</v>
      </c>
    </row>
    <row r="83" spans="1:9" x14ac:dyDescent="0.2">
      <c r="A83">
        <v>10840</v>
      </c>
      <c r="B83" t="s">
        <v>259</v>
      </c>
      <c r="C83" t="s">
        <v>226</v>
      </c>
      <c r="D83" s="29">
        <v>40197</v>
      </c>
      <c r="E83" s="29">
        <v>40604</v>
      </c>
      <c r="F83" s="29">
        <v>40590</v>
      </c>
      <c r="G83" t="s">
        <v>227</v>
      </c>
      <c r="H83" s="33">
        <v>2.71</v>
      </c>
      <c r="I83" t="s">
        <v>258</v>
      </c>
    </row>
    <row r="84" spans="1:9" x14ac:dyDescent="0.2">
      <c r="A84">
        <v>10838</v>
      </c>
      <c r="B84" t="s">
        <v>259</v>
      </c>
      <c r="C84" t="s">
        <v>229</v>
      </c>
      <c r="D84" s="29">
        <v>40197</v>
      </c>
      <c r="E84" s="29">
        <v>40590</v>
      </c>
      <c r="F84" s="29">
        <v>40566</v>
      </c>
      <c r="G84" t="s">
        <v>231</v>
      </c>
      <c r="H84" s="33">
        <v>59.28</v>
      </c>
      <c r="I84" t="s">
        <v>258</v>
      </c>
    </row>
    <row r="85" spans="1:9" x14ac:dyDescent="0.2">
      <c r="A85">
        <v>10544</v>
      </c>
      <c r="B85" t="s">
        <v>260</v>
      </c>
      <c r="C85" t="s">
        <v>226</v>
      </c>
      <c r="D85" s="29">
        <v>40319</v>
      </c>
      <c r="E85" s="29">
        <v>40347</v>
      </c>
      <c r="F85" s="29">
        <v>40328</v>
      </c>
      <c r="G85" t="s">
        <v>223</v>
      </c>
      <c r="H85" s="33">
        <v>24.91</v>
      </c>
      <c r="I85" t="s">
        <v>261</v>
      </c>
    </row>
    <row r="86" spans="1:9" x14ac:dyDescent="0.2">
      <c r="A86">
        <v>10662</v>
      </c>
      <c r="B86" t="s">
        <v>260</v>
      </c>
      <c r="C86" t="s">
        <v>229</v>
      </c>
      <c r="D86" s="29">
        <v>40430</v>
      </c>
      <c r="E86" s="29">
        <v>40458</v>
      </c>
      <c r="F86" s="29">
        <v>40439</v>
      </c>
      <c r="G86" t="s">
        <v>227</v>
      </c>
      <c r="H86" s="33">
        <v>1.28</v>
      </c>
      <c r="I86" t="s">
        <v>261</v>
      </c>
    </row>
    <row r="87" spans="1:9" x14ac:dyDescent="0.2">
      <c r="A87">
        <v>10867</v>
      </c>
      <c r="B87" t="s">
        <v>260</v>
      </c>
      <c r="C87" t="s">
        <v>222</v>
      </c>
      <c r="D87" s="29">
        <v>40212</v>
      </c>
      <c r="E87" s="29">
        <v>40619</v>
      </c>
      <c r="F87" s="29">
        <v>40585</v>
      </c>
      <c r="G87" t="s">
        <v>223</v>
      </c>
      <c r="H87" s="33">
        <v>1.93</v>
      </c>
      <c r="I87" t="s">
        <v>261</v>
      </c>
    </row>
    <row r="88" spans="1:9" x14ac:dyDescent="0.2">
      <c r="A88">
        <v>11018</v>
      </c>
      <c r="B88" t="s">
        <v>260</v>
      </c>
      <c r="C88" t="s">
        <v>226</v>
      </c>
      <c r="D88" s="29">
        <v>40281</v>
      </c>
      <c r="E88" s="29">
        <v>40674</v>
      </c>
      <c r="F88" s="29">
        <v>40649</v>
      </c>
      <c r="G88" t="s">
        <v>227</v>
      </c>
      <c r="H88" s="33">
        <v>11.65</v>
      </c>
      <c r="I88" t="s">
        <v>261</v>
      </c>
    </row>
    <row r="89" spans="1:9" x14ac:dyDescent="0.2">
      <c r="A89">
        <v>10883</v>
      </c>
      <c r="B89" t="s">
        <v>260</v>
      </c>
      <c r="C89" t="s">
        <v>240</v>
      </c>
      <c r="D89" s="29">
        <v>40221</v>
      </c>
      <c r="E89" s="29">
        <v>40614</v>
      </c>
      <c r="F89" s="29">
        <v>40594</v>
      </c>
      <c r="G89" t="s">
        <v>231</v>
      </c>
      <c r="H89" s="33">
        <v>0.53</v>
      </c>
      <c r="I89" t="s">
        <v>261</v>
      </c>
    </row>
    <row r="90" spans="1:9" x14ac:dyDescent="0.2">
      <c r="A90">
        <v>10307</v>
      </c>
      <c r="B90" t="s">
        <v>260</v>
      </c>
      <c r="C90" t="s">
        <v>247</v>
      </c>
      <c r="D90" s="29">
        <v>40073</v>
      </c>
      <c r="E90" s="29">
        <v>40101</v>
      </c>
      <c r="F90" s="29">
        <v>40081</v>
      </c>
      <c r="G90" t="s">
        <v>227</v>
      </c>
      <c r="H90" s="33">
        <v>0.56000000000000005</v>
      </c>
      <c r="I90" t="s">
        <v>261</v>
      </c>
    </row>
    <row r="91" spans="1:9" x14ac:dyDescent="0.2">
      <c r="A91">
        <v>10665</v>
      </c>
      <c r="B91" t="s">
        <v>260</v>
      </c>
      <c r="C91" t="s">
        <v>225</v>
      </c>
      <c r="D91" s="29">
        <v>40432</v>
      </c>
      <c r="E91" s="29">
        <v>40460</v>
      </c>
      <c r="F91" s="29">
        <v>40438</v>
      </c>
      <c r="G91" t="s">
        <v>227</v>
      </c>
      <c r="H91" s="33">
        <v>26.31</v>
      </c>
      <c r="I91" t="s">
        <v>261</v>
      </c>
    </row>
    <row r="92" spans="1:9" x14ac:dyDescent="0.2">
      <c r="A92">
        <v>10317</v>
      </c>
      <c r="B92" t="s">
        <v>260</v>
      </c>
      <c r="C92" t="s">
        <v>222</v>
      </c>
      <c r="D92" s="29">
        <v>40086</v>
      </c>
      <c r="E92" s="29">
        <v>40114</v>
      </c>
      <c r="F92" s="29">
        <v>40096</v>
      </c>
      <c r="G92" t="s">
        <v>223</v>
      </c>
      <c r="H92" s="33">
        <v>12.69</v>
      </c>
      <c r="I92" t="s">
        <v>261</v>
      </c>
    </row>
    <row r="93" spans="1:9" x14ac:dyDescent="0.2">
      <c r="A93">
        <v>10818</v>
      </c>
      <c r="B93" t="s">
        <v>262</v>
      </c>
      <c r="C93" t="s">
        <v>233</v>
      </c>
      <c r="D93" s="29">
        <v>40185</v>
      </c>
      <c r="E93" s="29">
        <v>40578</v>
      </c>
      <c r="F93" s="29">
        <v>40555</v>
      </c>
      <c r="G93" t="s">
        <v>231</v>
      </c>
      <c r="H93" s="33">
        <v>65.48</v>
      </c>
      <c r="I93" t="s">
        <v>263</v>
      </c>
    </row>
    <row r="94" spans="1:9" x14ac:dyDescent="0.2">
      <c r="A94">
        <v>10300</v>
      </c>
      <c r="B94" t="s">
        <v>262</v>
      </c>
      <c r="C94" t="s">
        <v>247</v>
      </c>
      <c r="D94" s="29">
        <v>40065</v>
      </c>
      <c r="E94" s="29">
        <v>40093</v>
      </c>
      <c r="F94" s="29">
        <v>40074</v>
      </c>
      <c r="G94" t="s">
        <v>227</v>
      </c>
      <c r="H94" s="33">
        <v>17.68</v>
      </c>
      <c r="I94" t="s">
        <v>263</v>
      </c>
    </row>
    <row r="95" spans="1:9" x14ac:dyDescent="0.2">
      <c r="A95">
        <v>10467</v>
      </c>
      <c r="B95" t="s">
        <v>262</v>
      </c>
      <c r="C95" t="s">
        <v>240</v>
      </c>
      <c r="D95" s="29">
        <v>40243</v>
      </c>
      <c r="E95" s="29">
        <v>40271</v>
      </c>
      <c r="F95" s="29">
        <v>40248</v>
      </c>
      <c r="G95" t="s">
        <v>227</v>
      </c>
      <c r="H95" s="33">
        <v>4.93</v>
      </c>
      <c r="I95" t="s">
        <v>263</v>
      </c>
    </row>
    <row r="96" spans="1:9" x14ac:dyDescent="0.2">
      <c r="A96">
        <v>10275</v>
      </c>
      <c r="B96" t="s">
        <v>262</v>
      </c>
      <c r="C96" t="s">
        <v>225</v>
      </c>
      <c r="D96" s="29">
        <v>40032</v>
      </c>
      <c r="E96" s="29">
        <v>40060</v>
      </c>
      <c r="F96" s="29">
        <v>40034</v>
      </c>
      <c r="G96" t="s">
        <v>223</v>
      </c>
      <c r="H96" s="33">
        <v>26.93</v>
      </c>
      <c r="I96" t="s">
        <v>263</v>
      </c>
    </row>
    <row r="97" spans="1:9" x14ac:dyDescent="0.2">
      <c r="A97">
        <v>10939</v>
      </c>
      <c r="B97" t="s">
        <v>262</v>
      </c>
      <c r="C97" t="s">
        <v>247</v>
      </c>
      <c r="D97" s="29">
        <v>40247</v>
      </c>
      <c r="E97" s="29">
        <v>40640</v>
      </c>
      <c r="F97" s="29">
        <v>40615</v>
      </c>
      <c r="G97" t="s">
        <v>227</v>
      </c>
      <c r="H97" s="33">
        <v>76.33</v>
      </c>
      <c r="I97" t="s">
        <v>263</v>
      </c>
    </row>
    <row r="98" spans="1:9" x14ac:dyDescent="0.2">
      <c r="A98">
        <v>10950</v>
      </c>
      <c r="B98" t="s">
        <v>262</v>
      </c>
      <c r="C98" t="s">
        <v>225</v>
      </c>
      <c r="D98" s="29">
        <v>40253</v>
      </c>
      <c r="E98" s="29">
        <v>40646</v>
      </c>
      <c r="F98" s="29">
        <v>40625</v>
      </c>
      <c r="G98" t="s">
        <v>227</v>
      </c>
      <c r="H98" s="33">
        <v>2.5</v>
      </c>
      <c r="I98" t="s">
        <v>263</v>
      </c>
    </row>
    <row r="99" spans="1:9" x14ac:dyDescent="0.2">
      <c r="A99">
        <v>10754</v>
      </c>
      <c r="B99" t="s">
        <v>262</v>
      </c>
      <c r="C99" t="s">
        <v>222</v>
      </c>
      <c r="D99" s="29">
        <v>40507</v>
      </c>
      <c r="E99" s="29">
        <v>40535</v>
      </c>
      <c r="F99" s="29">
        <v>40509</v>
      </c>
      <c r="G99" t="s">
        <v>231</v>
      </c>
      <c r="H99" s="33">
        <v>2.38</v>
      </c>
      <c r="I99" t="s">
        <v>263</v>
      </c>
    </row>
    <row r="100" spans="1:9" x14ac:dyDescent="0.2">
      <c r="A100">
        <v>10635</v>
      </c>
      <c r="B100" t="s">
        <v>262</v>
      </c>
      <c r="C100" t="s">
        <v>240</v>
      </c>
      <c r="D100" s="29">
        <v>40408</v>
      </c>
      <c r="E100" s="29">
        <v>40436</v>
      </c>
      <c r="F100" s="29">
        <v>40411</v>
      </c>
      <c r="G100" t="s">
        <v>231</v>
      </c>
      <c r="H100" s="33">
        <v>47.46</v>
      </c>
      <c r="I100" t="s">
        <v>263</v>
      </c>
    </row>
    <row r="101" spans="1:9" x14ac:dyDescent="0.2">
      <c r="A101">
        <v>10784</v>
      </c>
      <c r="B101" t="s">
        <v>262</v>
      </c>
      <c r="C101" t="s">
        <v>226</v>
      </c>
      <c r="D101" s="29">
        <v>40530</v>
      </c>
      <c r="E101" s="29">
        <v>40558</v>
      </c>
      <c r="F101" s="29">
        <v>40534</v>
      </c>
      <c r="G101" t="s">
        <v>231</v>
      </c>
      <c r="H101" s="33">
        <v>70.09</v>
      </c>
      <c r="I101" t="s">
        <v>263</v>
      </c>
    </row>
    <row r="102" spans="1:9" x14ac:dyDescent="0.2">
      <c r="A102">
        <v>10404</v>
      </c>
      <c r="B102" t="s">
        <v>262</v>
      </c>
      <c r="C102" t="s">
        <v>247</v>
      </c>
      <c r="D102" s="29">
        <v>40181</v>
      </c>
      <c r="E102" s="29">
        <v>40209</v>
      </c>
      <c r="F102" s="29">
        <v>40186</v>
      </c>
      <c r="G102" t="s">
        <v>223</v>
      </c>
      <c r="H102" s="33">
        <v>155.97</v>
      </c>
      <c r="I102" t="s">
        <v>263</v>
      </c>
    </row>
    <row r="103" spans="1:9" x14ac:dyDescent="0.2">
      <c r="A103">
        <v>10896</v>
      </c>
      <c r="B103" t="s">
        <v>264</v>
      </c>
      <c r="C103" t="s">
        <v>233</v>
      </c>
      <c r="D103" s="29">
        <v>40228</v>
      </c>
      <c r="E103" s="29">
        <v>40621</v>
      </c>
      <c r="F103" s="29">
        <v>40601</v>
      </c>
      <c r="G103" t="s">
        <v>231</v>
      </c>
      <c r="H103" s="33">
        <v>32.450000000000003</v>
      </c>
      <c r="I103" t="s">
        <v>265</v>
      </c>
    </row>
    <row r="104" spans="1:9" x14ac:dyDescent="0.2">
      <c r="A104">
        <v>10892</v>
      </c>
      <c r="B104" t="s">
        <v>264</v>
      </c>
      <c r="C104" t="s">
        <v>226</v>
      </c>
      <c r="D104" s="29">
        <v>40226</v>
      </c>
      <c r="E104" s="29">
        <v>40619</v>
      </c>
      <c r="F104" s="29">
        <v>40593</v>
      </c>
      <c r="G104" t="s">
        <v>227</v>
      </c>
      <c r="H104" s="33">
        <v>120.27</v>
      </c>
      <c r="I104" t="s">
        <v>265</v>
      </c>
    </row>
    <row r="105" spans="1:9" x14ac:dyDescent="0.2">
      <c r="A105">
        <v>11004</v>
      </c>
      <c r="B105" t="s">
        <v>264</v>
      </c>
      <c r="C105" t="s">
        <v>229</v>
      </c>
      <c r="D105" s="29">
        <v>40275</v>
      </c>
      <c r="E105" s="29">
        <v>40668</v>
      </c>
      <c r="F105" s="29">
        <v>40653</v>
      </c>
      <c r="G105" t="s">
        <v>223</v>
      </c>
      <c r="H105" s="33">
        <v>44.84</v>
      </c>
      <c r="I105" t="s">
        <v>265</v>
      </c>
    </row>
    <row r="106" spans="1:9" x14ac:dyDescent="0.2">
      <c r="A106">
        <v>10978</v>
      </c>
      <c r="B106" t="s">
        <v>264</v>
      </c>
      <c r="C106" t="s">
        <v>235</v>
      </c>
      <c r="D106" s="29">
        <v>40263</v>
      </c>
      <c r="E106" s="29">
        <v>40656</v>
      </c>
      <c r="F106" s="29">
        <v>40656</v>
      </c>
      <c r="G106" t="s">
        <v>227</v>
      </c>
      <c r="H106" s="33">
        <v>32.82</v>
      </c>
      <c r="I106" t="s">
        <v>265</v>
      </c>
    </row>
    <row r="107" spans="1:9" x14ac:dyDescent="0.2">
      <c r="A107">
        <v>10649</v>
      </c>
      <c r="B107" t="s">
        <v>264</v>
      </c>
      <c r="C107" t="s">
        <v>239</v>
      </c>
      <c r="D107" s="29">
        <v>40418</v>
      </c>
      <c r="E107" s="29">
        <v>40446</v>
      </c>
      <c r="F107" s="29">
        <v>40419</v>
      </c>
      <c r="G107" t="s">
        <v>231</v>
      </c>
      <c r="H107" s="33">
        <v>6.2</v>
      </c>
      <c r="I107" t="s">
        <v>265</v>
      </c>
    </row>
    <row r="108" spans="1:9" x14ac:dyDescent="0.2">
      <c r="A108">
        <v>10760</v>
      </c>
      <c r="B108" t="s">
        <v>264</v>
      </c>
      <c r="C108" t="s">
        <v>226</v>
      </c>
      <c r="D108" s="29">
        <v>40513</v>
      </c>
      <c r="E108" s="29">
        <v>40541</v>
      </c>
      <c r="F108" s="29">
        <v>40522</v>
      </c>
      <c r="G108" t="s">
        <v>223</v>
      </c>
      <c r="H108" s="33">
        <v>155.63999999999999</v>
      </c>
      <c r="I108" t="s">
        <v>265</v>
      </c>
    </row>
    <row r="109" spans="1:9" x14ac:dyDescent="0.2">
      <c r="A109">
        <v>10529</v>
      </c>
      <c r="B109" t="s">
        <v>264</v>
      </c>
      <c r="C109" t="s">
        <v>239</v>
      </c>
      <c r="D109" s="29">
        <v>40305</v>
      </c>
      <c r="E109" s="29">
        <v>40333</v>
      </c>
      <c r="F109" s="29">
        <v>40307</v>
      </c>
      <c r="G109" t="s">
        <v>227</v>
      </c>
      <c r="H109" s="33">
        <v>66.69</v>
      </c>
      <c r="I109" t="s">
        <v>265</v>
      </c>
    </row>
    <row r="110" spans="1:9" x14ac:dyDescent="0.2">
      <c r="A110">
        <v>10439</v>
      </c>
      <c r="B110" t="s">
        <v>266</v>
      </c>
      <c r="C110" t="s">
        <v>222</v>
      </c>
      <c r="D110" s="29">
        <v>40216</v>
      </c>
      <c r="E110" s="29">
        <v>40244</v>
      </c>
      <c r="F110" s="29">
        <v>40219</v>
      </c>
      <c r="G110" t="s">
        <v>231</v>
      </c>
      <c r="H110" s="33">
        <v>4.07</v>
      </c>
      <c r="I110" t="s">
        <v>249</v>
      </c>
    </row>
    <row r="111" spans="1:9" x14ac:dyDescent="0.2">
      <c r="A111">
        <v>10424</v>
      </c>
      <c r="B111" t="s">
        <v>266</v>
      </c>
      <c r="C111" t="s">
        <v>233</v>
      </c>
      <c r="D111" s="29">
        <v>40201</v>
      </c>
      <c r="E111" s="29">
        <v>40229</v>
      </c>
      <c r="F111" s="29">
        <v>40205</v>
      </c>
      <c r="G111" t="s">
        <v>227</v>
      </c>
      <c r="H111" s="33">
        <v>370.61</v>
      </c>
      <c r="I111" t="s">
        <v>249</v>
      </c>
    </row>
    <row r="112" spans="1:9" x14ac:dyDescent="0.2">
      <c r="A112">
        <v>10565</v>
      </c>
      <c r="B112" t="s">
        <v>266</v>
      </c>
      <c r="C112" t="s">
        <v>240</v>
      </c>
      <c r="D112" s="29">
        <v>40340</v>
      </c>
      <c r="E112" s="29">
        <v>40368</v>
      </c>
      <c r="F112" s="29">
        <v>40347</v>
      </c>
      <c r="G112" t="s">
        <v>227</v>
      </c>
      <c r="H112" s="33">
        <v>7.15</v>
      </c>
      <c r="I112" t="s">
        <v>249</v>
      </c>
    </row>
    <row r="113" spans="1:9" x14ac:dyDescent="0.2">
      <c r="A113">
        <v>10376</v>
      </c>
      <c r="B113" t="s">
        <v>266</v>
      </c>
      <c r="C113" t="s">
        <v>225</v>
      </c>
      <c r="D113" s="29">
        <v>40156</v>
      </c>
      <c r="E113" s="29">
        <v>40184</v>
      </c>
      <c r="F113" s="29">
        <v>40160</v>
      </c>
      <c r="G113" t="s">
        <v>227</v>
      </c>
      <c r="H113" s="33">
        <v>20.39</v>
      </c>
      <c r="I113" t="s">
        <v>249</v>
      </c>
    </row>
    <row r="114" spans="1:9" x14ac:dyDescent="0.2">
      <c r="A114">
        <v>10332</v>
      </c>
      <c r="B114" t="s">
        <v>266</v>
      </c>
      <c r="C114" t="s">
        <v>229</v>
      </c>
      <c r="D114" s="29">
        <v>40103</v>
      </c>
      <c r="E114" s="29">
        <v>40145</v>
      </c>
      <c r="F114" s="29">
        <v>40107</v>
      </c>
      <c r="G114" t="s">
        <v>227</v>
      </c>
      <c r="H114" s="33">
        <v>52.84</v>
      </c>
      <c r="I114" t="s">
        <v>249</v>
      </c>
    </row>
    <row r="115" spans="1:9" x14ac:dyDescent="0.2">
      <c r="A115">
        <v>10605</v>
      </c>
      <c r="B115" t="s">
        <v>266</v>
      </c>
      <c r="C115" t="s">
        <v>225</v>
      </c>
      <c r="D115" s="29">
        <v>40380</v>
      </c>
      <c r="E115" s="29">
        <v>40408</v>
      </c>
      <c r="F115" s="29">
        <v>40388</v>
      </c>
      <c r="G115" t="s">
        <v>227</v>
      </c>
      <c r="H115" s="33">
        <v>379.13</v>
      </c>
      <c r="I115" t="s">
        <v>249</v>
      </c>
    </row>
    <row r="116" spans="1:9" x14ac:dyDescent="0.2">
      <c r="A116">
        <v>10590</v>
      </c>
      <c r="B116" t="s">
        <v>266</v>
      </c>
      <c r="C116" t="s">
        <v>226</v>
      </c>
      <c r="D116" s="29">
        <v>40366</v>
      </c>
      <c r="E116" s="29">
        <v>40394</v>
      </c>
      <c r="F116" s="29">
        <v>40373</v>
      </c>
      <c r="G116" t="s">
        <v>231</v>
      </c>
      <c r="H116" s="33">
        <v>44.77</v>
      </c>
      <c r="I116" t="s">
        <v>249</v>
      </c>
    </row>
    <row r="117" spans="1:9" x14ac:dyDescent="0.2">
      <c r="A117">
        <v>10724</v>
      </c>
      <c r="B117" t="s">
        <v>266</v>
      </c>
      <c r="C117" t="s">
        <v>240</v>
      </c>
      <c r="D117" s="29">
        <v>40481</v>
      </c>
      <c r="E117" s="29">
        <v>40523</v>
      </c>
      <c r="F117" s="29">
        <v>40487</v>
      </c>
      <c r="G117" t="s">
        <v>227</v>
      </c>
      <c r="H117" s="33">
        <v>57.75</v>
      </c>
      <c r="I117" t="s">
        <v>249</v>
      </c>
    </row>
    <row r="118" spans="1:9" x14ac:dyDescent="0.2">
      <c r="A118">
        <v>10570</v>
      </c>
      <c r="B118" t="s">
        <v>266</v>
      </c>
      <c r="C118" t="s">
        <v>229</v>
      </c>
      <c r="D118" s="29">
        <v>40346</v>
      </c>
      <c r="E118" s="29">
        <v>40374</v>
      </c>
      <c r="F118" s="29">
        <v>40348</v>
      </c>
      <c r="G118" t="s">
        <v>231</v>
      </c>
      <c r="H118" s="33">
        <v>188.99</v>
      </c>
      <c r="I118" t="s">
        <v>249</v>
      </c>
    </row>
    <row r="119" spans="1:9" x14ac:dyDescent="0.2">
      <c r="A119">
        <v>10339</v>
      </c>
      <c r="B119" t="s">
        <v>266</v>
      </c>
      <c r="C119" t="s">
        <v>247</v>
      </c>
      <c r="D119" s="29">
        <v>40114</v>
      </c>
      <c r="E119" s="29">
        <v>40142</v>
      </c>
      <c r="F119" s="29">
        <v>40121</v>
      </c>
      <c r="G119" t="s">
        <v>227</v>
      </c>
      <c r="H119" s="33">
        <v>15.66</v>
      </c>
      <c r="I119" t="s">
        <v>249</v>
      </c>
    </row>
    <row r="120" spans="1:9" x14ac:dyDescent="0.2">
      <c r="A120">
        <v>10619</v>
      </c>
      <c r="B120" t="s">
        <v>266</v>
      </c>
      <c r="C120" t="s">
        <v>229</v>
      </c>
      <c r="D120" s="29">
        <v>40394</v>
      </c>
      <c r="E120" s="29">
        <v>40422</v>
      </c>
      <c r="F120" s="29">
        <v>40397</v>
      </c>
      <c r="G120" t="s">
        <v>231</v>
      </c>
      <c r="H120" s="33">
        <v>91.05</v>
      </c>
      <c r="I120" t="s">
        <v>249</v>
      </c>
    </row>
    <row r="121" spans="1:9" x14ac:dyDescent="0.2">
      <c r="A121">
        <v>10505</v>
      </c>
      <c r="B121" t="s">
        <v>266</v>
      </c>
      <c r="C121" t="s">
        <v>229</v>
      </c>
      <c r="D121" s="29">
        <v>40282</v>
      </c>
      <c r="E121" s="29">
        <v>40310</v>
      </c>
      <c r="F121" s="29">
        <v>40289</v>
      </c>
      <c r="G121" t="s">
        <v>231</v>
      </c>
      <c r="H121" s="33">
        <v>7.13</v>
      </c>
      <c r="I121" t="s">
        <v>249</v>
      </c>
    </row>
    <row r="122" spans="1:9" x14ac:dyDescent="0.2">
      <c r="A122">
        <v>10618</v>
      </c>
      <c r="B122" t="s">
        <v>266</v>
      </c>
      <c r="C122" t="s">
        <v>225</v>
      </c>
      <c r="D122" s="29">
        <v>40391</v>
      </c>
      <c r="E122" s="29">
        <v>40433</v>
      </c>
      <c r="F122" s="29">
        <v>40398</v>
      </c>
      <c r="G122" t="s">
        <v>223</v>
      </c>
      <c r="H122" s="33">
        <v>154.68</v>
      </c>
      <c r="I122" t="s">
        <v>249</v>
      </c>
    </row>
    <row r="123" spans="1:9" x14ac:dyDescent="0.2">
      <c r="A123">
        <v>10779</v>
      </c>
      <c r="B123" t="s">
        <v>267</v>
      </c>
      <c r="C123" t="s">
        <v>229</v>
      </c>
      <c r="D123" s="29">
        <v>40528</v>
      </c>
      <c r="E123" s="29">
        <v>40556</v>
      </c>
      <c r="F123" s="29">
        <v>40557</v>
      </c>
      <c r="G123" t="s">
        <v>227</v>
      </c>
      <c r="H123" s="33">
        <v>58.13</v>
      </c>
      <c r="I123" t="s">
        <v>224</v>
      </c>
    </row>
    <row r="124" spans="1:9" x14ac:dyDescent="0.2">
      <c r="A124">
        <v>10575</v>
      </c>
      <c r="B124" t="s">
        <v>267</v>
      </c>
      <c r="C124" t="s">
        <v>239</v>
      </c>
      <c r="D124" s="29">
        <v>40349</v>
      </c>
      <c r="E124" s="29">
        <v>40363</v>
      </c>
      <c r="F124" s="29">
        <v>40359</v>
      </c>
      <c r="G124" t="s">
        <v>223</v>
      </c>
      <c r="H124" s="33">
        <v>127.34</v>
      </c>
      <c r="I124" t="s">
        <v>224</v>
      </c>
    </row>
    <row r="125" spans="1:9" x14ac:dyDescent="0.2">
      <c r="A125">
        <v>10699</v>
      </c>
      <c r="B125" t="s">
        <v>267</v>
      </c>
      <c r="C125" t="s">
        <v>229</v>
      </c>
      <c r="D125" s="29">
        <v>40460</v>
      </c>
      <c r="E125" s="29">
        <v>40488</v>
      </c>
      <c r="F125" s="29">
        <v>40464</v>
      </c>
      <c r="G125" t="s">
        <v>231</v>
      </c>
      <c r="H125" s="33">
        <v>0.57999999999999996</v>
      </c>
      <c r="I125" t="s">
        <v>224</v>
      </c>
    </row>
    <row r="126" spans="1:9" x14ac:dyDescent="0.2">
      <c r="A126">
        <v>10277</v>
      </c>
      <c r="B126" t="s">
        <v>267</v>
      </c>
      <c r="C126" t="s">
        <v>247</v>
      </c>
      <c r="D126" s="29">
        <v>40034</v>
      </c>
      <c r="E126" s="29">
        <v>40062</v>
      </c>
      <c r="F126" s="29">
        <v>40038</v>
      </c>
      <c r="G126" t="s">
        <v>231</v>
      </c>
      <c r="H126" s="33">
        <v>125.77</v>
      </c>
      <c r="I126" t="s">
        <v>224</v>
      </c>
    </row>
    <row r="127" spans="1:9" x14ac:dyDescent="0.2">
      <c r="A127">
        <v>10945</v>
      </c>
      <c r="B127" t="s">
        <v>267</v>
      </c>
      <c r="C127" t="s">
        <v>226</v>
      </c>
      <c r="D127" s="29">
        <v>40249</v>
      </c>
      <c r="E127" s="29">
        <v>40642</v>
      </c>
      <c r="F127" s="29">
        <v>40620</v>
      </c>
      <c r="G127" t="s">
        <v>223</v>
      </c>
      <c r="H127" s="33">
        <v>10.220000000000001</v>
      </c>
      <c r="I127" t="s">
        <v>224</v>
      </c>
    </row>
    <row r="128" spans="1:9" x14ac:dyDescent="0.2">
      <c r="A128">
        <v>10752</v>
      </c>
      <c r="B128" t="s">
        <v>268</v>
      </c>
      <c r="C128" t="s">
        <v>247</v>
      </c>
      <c r="D128" s="29">
        <v>40506</v>
      </c>
      <c r="E128" s="29">
        <v>40534</v>
      </c>
      <c r="F128" s="29">
        <v>40510</v>
      </c>
      <c r="G128" t="s">
        <v>231</v>
      </c>
      <c r="H128" s="33">
        <v>1.39</v>
      </c>
      <c r="I128" t="s">
        <v>236</v>
      </c>
    </row>
    <row r="129" spans="1:9" x14ac:dyDescent="0.2">
      <c r="A129">
        <v>11057</v>
      </c>
      <c r="B129" t="s">
        <v>268</v>
      </c>
      <c r="C129" t="s">
        <v>229</v>
      </c>
      <c r="D129" s="29">
        <v>40297</v>
      </c>
      <c r="E129" s="29">
        <v>40690</v>
      </c>
      <c r="F129" s="29">
        <v>40664</v>
      </c>
      <c r="G129" t="s">
        <v>231</v>
      </c>
      <c r="H129" s="33">
        <v>4.13</v>
      </c>
      <c r="I129" t="s">
        <v>236</v>
      </c>
    </row>
    <row r="130" spans="1:9" x14ac:dyDescent="0.2">
      <c r="A130">
        <v>10517</v>
      </c>
      <c r="B130" t="s">
        <v>268</v>
      </c>
      <c r="C130" t="s">
        <v>229</v>
      </c>
      <c r="D130" s="29">
        <v>40292</v>
      </c>
      <c r="E130" s="29">
        <v>40320</v>
      </c>
      <c r="F130" s="29">
        <v>40297</v>
      </c>
      <c r="G130" t="s">
        <v>231</v>
      </c>
      <c r="H130" s="33">
        <v>32.07</v>
      </c>
      <c r="I130" t="s">
        <v>236</v>
      </c>
    </row>
    <row r="131" spans="1:9" x14ac:dyDescent="0.2">
      <c r="A131">
        <v>10409</v>
      </c>
      <c r="B131" t="s">
        <v>269</v>
      </c>
      <c r="C131" t="s">
        <v>229</v>
      </c>
      <c r="D131" s="29">
        <v>40187</v>
      </c>
      <c r="E131" s="29">
        <v>40215</v>
      </c>
      <c r="F131" s="29">
        <v>40192</v>
      </c>
      <c r="G131" t="s">
        <v>223</v>
      </c>
      <c r="H131" s="33">
        <v>29.83</v>
      </c>
      <c r="I131" t="s">
        <v>270</v>
      </c>
    </row>
    <row r="132" spans="1:9" x14ac:dyDescent="0.2">
      <c r="A132">
        <v>10898</v>
      </c>
      <c r="B132" t="s">
        <v>269</v>
      </c>
      <c r="C132" t="s">
        <v>226</v>
      </c>
      <c r="D132" s="29">
        <v>40229</v>
      </c>
      <c r="E132" s="29">
        <v>40622</v>
      </c>
      <c r="F132" s="29">
        <v>40608</v>
      </c>
      <c r="G132" t="s">
        <v>227</v>
      </c>
      <c r="H132" s="33">
        <v>1.27</v>
      </c>
      <c r="I132" t="s">
        <v>270</v>
      </c>
    </row>
    <row r="133" spans="1:9" x14ac:dyDescent="0.2">
      <c r="A133">
        <v>10531</v>
      </c>
      <c r="B133" t="s">
        <v>269</v>
      </c>
      <c r="C133" t="s">
        <v>233</v>
      </c>
      <c r="D133" s="29">
        <v>40306</v>
      </c>
      <c r="E133" s="29">
        <v>40334</v>
      </c>
      <c r="F133" s="29">
        <v>40317</v>
      </c>
      <c r="G133" t="s">
        <v>223</v>
      </c>
      <c r="H133" s="33">
        <v>8.1199999999999992</v>
      </c>
      <c r="I133" t="s">
        <v>270</v>
      </c>
    </row>
    <row r="134" spans="1:9" x14ac:dyDescent="0.2">
      <c r="A134">
        <v>10986</v>
      </c>
      <c r="B134" t="s">
        <v>269</v>
      </c>
      <c r="C134" t="s">
        <v>240</v>
      </c>
      <c r="D134" s="29">
        <v>40267</v>
      </c>
      <c r="E134" s="29">
        <v>40660</v>
      </c>
      <c r="F134" s="29">
        <v>40654</v>
      </c>
      <c r="G134" t="s">
        <v>227</v>
      </c>
      <c r="H134" s="33">
        <v>217.86</v>
      </c>
      <c r="I134" t="s">
        <v>270</v>
      </c>
    </row>
    <row r="135" spans="1:9" x14ac:dyDescent="0.2">
      <c r="A135">
        <v>10958</v>
      </c>
      <c r="B135" t="s">
        <v>269</v>
      </c>
      <c r="C135" t="s">
        <v>233</v>
      </c>
      <c r="D135" s="29">
        <v>40255</v>
      </c>
      <c r="E135" s="29">
        <v>40648</v>
      </c>
      <c r="F135" s="29">
        <v>40629</v>
      </c>
      <c r="G135" t="s">
        <v>227</v>
      </c>
      <c r="H135" s="33">
        <v>49.56</v>
      </c>
      <c r="I135" t="s">
        <v>270</v>
      </c>
    </row>
    <row r="136" spans="1:9" x14ac:dyDescent="0.2">
      <c r="A136">
        <v>10338</v>
      </c>
      <c r="B136" t="s">
        <v>271</v>
      </c>
      <c r="C136" t="s">
        <v>226</v>
      </c>
      <c r="D136" s="29">
        <v>40111</v>
      </c>
      <c r="E136" s="29">
        <v>40139</v>
      </c>
      <c r="F136" s="29">
        <v>40115</v>
      </c>
      <c r="G136" t="s">
        <v>231</v>
      </c>
      <c r="H136" s="33">
        <v>84.21</v>
      </c>
      <c r="I136" t="s">
        <v>261</v>
      </c>
    </row>
    <row r="137" spans="1:9" x14ac:dyDescent="0.2">
      <c r="A137">
        <v>10706</v>
      </c>
      <c r="B137" t="s">
        <v>271</v>
      </c>
      <c r="C137" t="s">
        <v>240</v>
      </c>
      <c r="D137" s="29">
        <v>40467</v>
      </c>
      <c r="E137" s="29">
        <v>40495</v>
      </c>
      <c r="F137" s="29">
        <v>40472</v>
      </c>
      <c r="G137" t="s">
        <v>231</v>
      </c>
      <c r="H137" s="33">
        <v>135.63</v>
      </c>
      <c r="I137" t="s">
        <v>261</v>
      </c>
    </row>
    <row r="138" spans="1:9" x14ac:dyDescent="0.2">
      <c r="A138">
        <v>10855</v>
      </c>
      <c r="B138" t="s">
        <v>271</v>
      </c>
      <c r="C138" t="s">
        <v>229</v>
      </c>
      <c r="D138" s="29">
        <v>40205</v>
      </c>
      <c r="E138" s="29">
        <v>40598</v>
      </c>
      <c r="F138" s="29">
        <v>40578</v>
      </c>
      <c r="G138" t="s">
        <v>223</v>
      </c>
      <c r="H138" s="33">
        <v>170.97</v>
      </c>
      <c r="I138" t="s">
        <v>261</v>
      </c>
    </row>
    <row r="139" spans="1:9" x14ac:dyDescent="0.2">
      <c r="A139">
        <v>10260</v>
      </c>
      <c r="B139" t="s">
        <v>271</v>
      </c>
      <c r="C139" t="s">
        <v>226</v>
      </c>
      <c r="D139" s="29">
        <v>40013</v>
      </c>
      <c r="E139" s="29">
        <v>40041</v>
      </c>
      <c r="F139" s="29">
        <v>40023</v>
      </c>
      <c r="G139" t="s">
        <v>223</v>
      </c>
      <c r="H139" s="33">
        <v>55.09</v>
      </c>
      <c r="I139" t="s">
        <v>224</v>
      </c>
    </row>
    <row r="140" spans="1:9" x14ac:dyDescent="0.2">
      <c r="A140">
        <v>10594</v>
      </c>
      <c r="B140" t="s">
        <v>271</v>
      </c>
      <c r="C140" t="s">
        <v>229</v>
      </c>
      <c r="D140" s="29">
        <v>40368</v>
      </c>
      <c r="E140" s="29">
        <v>40396</v>
      </c>
      <c r="F140" s="29">
        <v>40375</v>
      </c>
      <c r="G140" t="s">
        <v>227</v>
      </c>
      <c r="H140" s="33">
        <v>5.24</v>
      </c>
      <c r="I140" t="s">
        <v>261</v>
      </c>
    </row>
    <row r="141" spans="1:9" x14ac:dyDescent="0.2">
      <c r="A141">
        <v>10441</v>
      </c>
      <c r="B141" t="s">
        <v>271</v>
      </c>
      <c r="C141" t="s">
        <v>229</v>
      </c>
      <c r="D141" s="29">
        <v>40219</v>
      </c>
      <c r="E141" s="29">
        <v>40261</v>
      </c>
      <c r="F141" s="29">
        <v>40251</v>
      </c>
      <c r="G141" t="s">
        <v>227</v>
      </c>
      <c r="H141" s="33">
        <v>73.02</v>
      </c>
      <c r="I141" t="s">
        <v>261</v>
      </c>
    </row>
    <row r="142" spans="1:9" x14ac:dyDescent="0.2">
      <c r="A142">
        <v>10305</v>
      </c>
      <c r="B142" t="s">
        <v>271</v>
      </c>
      <c r="C142" t="s">
        <v>240</v>
      </c>
      <c r="D142" s="29">
        <v>40069</v>
      </c>
      <c r="E142" s="29">
        <v>40097</v>
      </c>
      <c r="F142" s="29">
        <v>40095</v>
      </c>
      <c r="G142" t="s">
        <v>231</v>
      </c>
      <c r="H142" s="33">
        <v>257.62</v>
      </c>
      <c r="I142" t="s">
        <v>261</v>
      </c>
    </row>
    <row r="143" spans="1:9" x14ac:dyDescent="0.2">
      <c r="A143">
        <v>10680</v>
      </c>
      <c r="B143" t="s">
        <v>271</v>
      </c>
      <c r="C143" t="s">
        <v>225</v>
      </c>
      <c r="D143" s="29">
        <v>40445</v>
      </c>
      <c r="E143" s="29">
        <v>40473</v>
      </c>
      <c r="F143" s="29">
        <v>40447</v>
      </c>
      <c r="G143" t="s">
        <v>223</v>
      </c>
      <c r="H143" s="33">
        <v>26.61</v>
      </c>
      <c r="I143" t="s">
        <v>261</v>
      </c>
    </row>
    <row r="144" spans="1:9" x14ac:dyDescent="0.2">
      <c r="A144">
        <v>11034</v>
      </c>
      <c r="B144" t="s">
        <v>271</v>
      </c>
      <c r="C144" t="s">
        <v>240</v>
      </c>
      <c r="D144" s="29">
        <v>40288</v>
      </c>
      <c r="E144" s="29">
        <v>40695</v>
      </c>
      <c r="F144" s="29">
        <v>40660</v>
      </c>
      <c r="G144" t="s">
        <v>223</v>
      </c>
      <c r="H144" s="33">
        <v>40.32</v>
      </c>
      <c r="I144" t="s">
        <v>261</v>
      </c>
    </row>
    <row r="145" spans="1:9" x14ac:dyDescent="0.2">
      <c r="A145">
        <v>10965</v>
      </c>
      <c r="B145" t="s">
        <v>271</v>
      </c>
      <c r="C145" t="s">
        <v>222</v>
      </c>
      <c r="D145" s="29">
        <v>40257</v>
      </c>
      <c r="E145" s="29">
        <v>40650</v>
      </c>
      <c r="F145" s="29">
        <v>40632</v>
      </c>
      <c r="G145" t="s">
        <v>231</v>
      </c>
      <c r="H145" s="33">
        <v>144.38</v>
      </c>
      <c r="I145" t="s">
        <v>261</v>
      </c>
    </row>
    <row r="146" spans="1:9" x14ac:dyDescent="0.2">
      <c r="A146">
        <v>10554</v>
      </c>
      <c r="B146" t="s">
        <v>272</v>
      </c>
      <c r="C146" t="s">
        <v>226</v>
      </c>
      <c r="D146" s="29">
        <v>40328</v>
      </c>
      <c r="E146" s="29">
        <v>40356</v>
      </c>
      <c r="F146" s="29">
        <v>40334</v>
      </c>
      <c r="G146" t="s">
        <v>231</v>
      </c>
      <c r="H146" s="33">
        <v>120.97</v>
      </c>
      <c r="I146" t="s">
        <v>224</v>
      </c>
    </row>
    <row r="147" spans="1:9" x14ac:dyDescent="0.2">
      <c r="A147">
        <v>10999</v>
      </c>
      <c r="B147" t="s">
        <v>272</v>
      </c>
      <c r="C147" t="s">
        <v>222</v>
      </c>
      <c r="D147" s="29">
        <v>40271</v>
      </c>
      <c r="E147" s="29">
        <v>40664</v>
      </c>
      <c r="F147" s="29">
        <v>40643</v>
      </c>
      <c r="G147" t="s">
        <v>227</v>
      </c>
      <c r="H147" s="33">
        <v>96.35</v>
      </c>
      <c r="I147" t="s">
        <v>224</v>
      </c>
    </row>
    <row r="148" spans="1:9" x14ac:dyDescent="0.2">
      <c r="A148">
        <v>10833</v>
      </c>
      <c r="B148" t="s">
        <v>272</v>
      </c>
      <c r="C148" t="s">
        <v>222</v>
      </c>
      <c r="D148" s="29">
        <v>40193</v>
      </c>
      <c r="E148" s="29">
        <v>40586</v>
      </c>
      <c r="F148" s="29">
        <v>40566</v>
      </c>
      <c r="G148" t="s">
        <v>227</v>
      </c>
      <c r="H148" s="33">
        <v>71.489999999999995</v>
      </c>
      <c r="I148" t="s">
        <v>224</v>
      </c>
    </row>
    <row r="149" spans="1:9" x14ac:dyDescent="0.2">
      <c r="A149">
        <v>10766</v>
      </c>
      <c r="B149" t="s">
        <v>272</v>
      </c>
      <c r="C149" t="s">
        <v>226</v>
      </c>
      <c r="D149" s="29">
        <v>40517</v>
      </c>
      <c r="E149" s="29">
        <v>40545</v>
      </c>
      <c r="F149" s="29">
        <v>40521</v>
      </c>
      <c r="G149" t="s">
        <v>223</v>
      </c>
      <c r="H149" s="33">
        <v>157.55000000000001</v>
      </c>
      <c r="I149" t="s">
        <v>224</v>
      </c>
    </row>
    <row r="150" spans="1:9" x14ac:dyDescent="0.2">
      <c r="A150">
        <v>11020</v>
      </c>
      <c r="B150" t="s">
        <v>272</v>
      </c>
      <c r="C150" t="s">
        <v>247</v>
      </c>
      <c r="D150" s="29">
        <v>40282</v>
      </c>
      <c r="E150" s="29">
        <v>40675</v>
      </c>
      <c r="F150" s="29">
        <v>40649</v>
      </c>
      <c r="G150" t="s">
        <v>227</v>
      </c>
      <c r="H150" s="33">
        <v>43.3</v>
      </c>
      <c r="I150" t="s">
        <v>224</v>
      </c>
    </row>
    <row r="151" spans="1:9" x14ac:dyDescent="0.2">
      <c r="A151">
        <v>10508</v>
      </c>
      <c r="B151" t="s">
        <v>272</v>
      </c>
      <c r="C151" t="s">
        <v>225</v>
      </c>
      <c r="D151" s="29">
        <v>40284</v>
      </c>
      <c r="E151" s="29">
        <v>40312</v>
      </c>
      <c r="F151" s="29">
        <v>40311</v>
      </c>
      <c r="G151" t="s">
        <v>227</v>
      </c>
      <c r="H151" s="33">
        <v>4.99</v>
      </c>
      <c r="I151" t="s">
        <v>224</v>
      </c>
    </row>
    <row r="152" spans="1:9" x14ac:dyDescent="0.2">
      <c r="A152">
        <v>10580</v>
      </c>
      <c r="B152" t="s">
        <v>272</v>
      </c>
      <c r="C152" t="s">
        <v>226</v>
      </c>
      <c r="D152" s="29">
        <v>40355</v>
      </c>
      <c r="E152" s="29">
        <v>40383</v>
      </c>
      <c r="F152" s="29">
        <v>40360</v>
      </c>
      <c r="G152" t="s">
        <v>231</v>
      </c>
      <c r="H152" s="33">
        <v>75.89</v>
      </c>
      <c r="I152" t="s">
        <v>224</v>
      </c>
    </row>
    <row r="153" spans="1:9" x14ac:dyDescent="0.2">
      <c r="A153">
        <v>10684</v>
      </c>
      <c r="B153" t="s">
        <v>272</v>
      </c>
      <c r="C153" t="s">
        <v>229</v>
      </c>
      <c r="D153" s="29">
        <v>40447</v>
      </c>
      <c r="E153" s="29">
        <v>40475</v>
      </c>
      <c r="F153" s="29">
        <v>40451</v>
      </c>
      <c r="G153" t="s">
        <v>223</v>
      </c>
      <c r="H153" s="33">
        <v>145.63</v>
      </c>
      <c r="I153" t="s">
        <v>224</v>
      </c>
    </row>
    <row r="154" spans="1:9" x14ac:dyDescent="0.2">
      <c r="A154">
        <v>10407</v>
      </c>
      <c r="B154" t="s">
        <v>272</v>
      </c>
      <c r="C154" t="s">
        <v>247</v>
      </c>
      <c r="D154" s="29">
        <v>40185</v>
      </c>
      <c r="E154" s="29">
        <v>40213</v>
      </c>
      <c r="F154" s="29">
        <v>40208</v>
      </c>
      <c r="G154" t="s">
        <v>227</v>
      </c>
      <c r="H154" s="33">
        <v>91.48</v>
      </c>
      <c r="I154" t="s">
        <v>224</v>
      </c>
    </row>
    <row r="155" spans="1:9" x14ac:dyDescent="0.2">
      <c r="A155">
        <v>10502</v>
      </c>
      <c r="B155" t="s">
        <v>273</v>
      </c>
      <c r="C155" t="s">
        <v>247</v>
      </c>
      <c r="D155" s="29">
        <v>40278</v>
      </c>
      <c r="E155" s="29">
        <v>40306</v>
      </c>
      <c r="F155" s="29">
        <v>40297</v>
      </c>
      <c r="G155" t="s">
        <v>223</v>
      </c>
      <c r="H155" s="33">
        <v>69.319999999999993</v>
      </c>
      <c r="I155" t="s">
        <v>230</v>
      </c>
    </row>
    <row r="156" spans="1:9" x14ac:dyDescent="0.2">
      <c r="A156">
        <v>10995</v>
      </c>
      <c r="B156" t="s">
        <v>273</v>
      </c>
      <c r="C156" t="s">
        <v>225</v>
      </c>
      <c r="D156" s="29">
        <v>40270</v>
      </c>
      <c r="E156" s="29">
        <v>40663</v>
      </c>
      <c r="F156" s="29">
        <v>40639</v>
      </c>
      <c r="G156" t="s">
        <v>231</v>
      </c>
      <c r="H156" s="33">
        <v>46</v>
      </c>
      <c r="I156" t="s">
        <v>230</v>
      </c>
    </row>
    <row r="157" spans="1:9" x14ac:dyDescent="0.2">
      <c r="A157">
        <v>10354</v>
      </c>
      <c r="B157" t="s">
        <v>273</v>
      </c>
      <c r="C157" t="s">
        <v>240</v>
      </c>
      <c r="D157" s="29">
        <v>40131</v>
      </c>
      <c r="E157" s="29">
        <v>40159</v>
      </c>
      <c r="F157" s="29">
        <v>40137</v>
      </c>
      <c r="G157" t="s">
        <v>231</v>
      </c>
      <c r="H157" s="33">
        <v>53.8</v>
      </c>
      <c r="I157" t="s">
        <v>230</v>
      </c>
    </row>
    <row r="158" spans="1:9" x14ac:dyDescent="0.2">
      <c r="A158">
        <v>10474</v>
      </c>
      <c r="B158" t="s">
        <v>273</v>
      </c>
      <c r="C158" t="s">
        <v>239</v>
      </c>
      <c r="D158" s="29">
        <v>40250</v>
      </c>
      <c r="E158" s="29">
        <v>40278</v>
      </c>
      <c r="F158" s="29">
        <v>40258</v>
      </c>
      <c r="G158" t="s">
        <v>227</v>
      </c>
      <c r="H158" s="33">
        <v>83.49</v>
      </c>
      <c r="I158" t="s">
        <v>230</v>
      </c>
    </row>
    <row r="159" spans="1:9" x14ac:dyDescent="0.2">
      <c r="A159">
        <v>10322</v>
      </c>
      <c r="B159" t="s">
        <v>273</v>
      </c>
      <c r="C159" t="s">
        <v>233</v>
      </c>
      <c r="D159" s="29">
        <v>40090</v>
      </c>
      <c r="E159" s="29">
        <v>40118</v>
      </c>
      <c r="F159" s="29">
        <v>40109</v>
      </c>
      <c r="G159" t="s">
        <v>231</v>
      </c>
      <c r="H159" s="33">
        <v>0.4</v>
      </c>
      <c r="I159" t="s">
        <v>230</v>
      </c>
    </row>
    <row r="160" spans="1:9" x14ac:dyDescent="0.2">
      <c r="A160">
        <v>11053</v>
      </c>
      <c r="B160" t="s">
        <v>274</v>
      </c>
      <c r="C160" t="s">
        <v>247</v>
      </c>
      <c r="D160" s="29">
        <v>40295</v>
      </c>
      <c r="E160" s="29">
        <v>40688</v>
      </c>
      <c r="F160" s="29">
        <v>40662</v>
      </c>
      <c r="G160" t="s">
        <v>227</v>
      </c>
      <c r="H160" s="33">
        <v>53.05</v>
      </c>
      <c r="I160" t="s">
        <v>275</v>
      </c>
    </row>
    <row r="161" spans="1:9" x14ac:dyDescent="0.2">
      <c r="A161">
        <v>10392</v>
      </c>
      <c r="B161" t="s">
        <v>274</v>
      </c>
      <c r="C161" t="s">
        <v>247</v>
      </c>
      <c r="D161" s="29">
        <v>40171</v>
      </c>
      <c r="E161" s="29">
        <v>40199</v>
      </c>
      <c r="F161" s="29">
        <v>40179</v>
      </c>
      <c r="G161" t="s">
        <v>231</v>
      </c>
      <c r="H161" s="33">
        <v>122.46</v>
      </c>
      <c r="I161" t="s">
        <v>275</v>
      </c>
    </row>
    <row r="162" spans="1:9" x14ac:dyDescent="0.2">
      <c r="A162">
        <v>10530</v>
      </c>
      <c r="B162" t="s">
        <v>274</v>
      </c>
      <c r="C162" t="s">
        <v>229</v>
      </c>
      <c r="D162" s="29">
        <v>40306</v>
      </c>
      <c r="E162" s="29">
        <v>40334</v>
      </c>
      <c r="F162" s="29">
        <v>40310</v>
      </c>
      <c r="G162" t="s">
        <v>227</v>
      </c>
      <c r="H162" s="33">
        <v>339.22</v>
      </c>
      <c r="I162" t="s">
        <v>275</v>
      </c>
    </row>
    <row r="163" spans="1:9" x14ac:dyDescent="0.2">
      <c r="A163">
        <v>10427</v>
      </c>
      <c r="B163" t="s">
        <v>274</v>
      </c>
      <c r="C163" t="s">
        <v>226</v>
      </c>
      <c r="D163" s="29">
        <v>40205</v>
      </c>
      <c r="E163" s="29">
        <v>40233</v>
      </c>
      <c r="F163" s="29">
        <v>40240</v>
      </c>
      <c r="G163" t="s">
        <v>227</v>
      </c>
      <c r="H163" s="33">
        <v>31.29</v>
      </c>
      <c r="I163" t="s">
        <v>275</v>
      </c>
    </row>
    <row r="164" spans="1:9" x14ac:dyDescent="0.2">
      <c r="A164">
        <v>10489</v>
      </c>
      <c r="B164" t="s">
        <v>274</v>
      </c>
      <c r="C164" t="s">
        <v>222</v>
      </c>
      <c r="D164" s="29">
        <v>40265</v>
      </c>
      <c r="E164" s="29">
        <v>40293</v>
      </c>
      <c r="F164" s="29">
        <v>40277</v>
      </c>
      <c r="G164" t="s">
        <v>227</v>
      </c>
      <c r="H164" s="33">
        <v>5.29</v>
      </c>
      <c r="I164" t="s">
        <v>275</v>
      </c>
    </row>
    <row r="165" spans="1:9" x14ac:dyDescent="0.2">
      <c r="A165">
        <v>10747</v>
      </c>
      <c r="B165" t="s">
        <v>274</v>
      </c>
      <c r="C165" t="s">
        <v>222</v>
      </c>
      <c r="D165" s="29">
        <v>40501</v>
      </c>
      <c r="E165" s="29">
        <v>40529</v>
      </c>
      <c r="F165" s="29">
        <v>40508</v>
      </c>
      <c r="G165" t="s">
        <v>223</v>
      </c>
      <c r="H165" s="33">
        <v>117.33</v>
      </c>
      <c r="I165" t="s">
        <v>275</v>
      </c>
    </row>
    <row r="166" spans="1:9" x14ac:dyDescent="0.2">
      <c r="A166">
        <v>10353</v>
      </c>
      <c r="B166" t="s">
        <v>274</v>
      </c>
      <c r="C166" t="s">
        <v>233</v>
      </c>
      <c r="D166" s="29">
        <v>40130</v>
      </c>
      <c r="E166" s="29">
        <v>40158</v>
      </c>
      <c r="F166" s="29">
        <v>40142</v>
      </c>
      <c r="G166" t="s">
        <v>231</v>
      </c>
      <c r="H166" s="33">
        <v>360.63</v>
      </c>
      <c r="I166" t="s">
        <v>275</v>
      </c>
    </row>
    <row r="167" spans="1:9" x14ac:dyDescent="0.2">
      <c r="A167">
        <v>10597</v>
      </c>
      <c r="B167" t="s">
        <v>274</v>
      </c>
      <c r="C167" t="s">
        <v>233</v>
      </c>
      <c r="D167" s="29">
        <v>40370</v>
      </c>
      <c r="E167" s="29">
        <v>40398</v>
      </c>
      <c r="F167" s="29">
        <v>40377</v>
      </c>
      <c r="G167" t="s">
        <v>231</v>
      </c>
      <c r="H167" s="33">
        <v>35.119999999999997</v>
      </c>
      <c r="I167" t="s">
        <v>275</v>
      </c>
    </row>
    <row r="168" spans="1:9" x14ac:dyDescent="0.2">
      <c r="A168">
        <v>10844</v>
      </c>
      <c r="B168" t="s">
        <v>274</v>
      </c>
      <c r="C168" t="s">
        <v>240</v>
      </c>
      <c r="D168" s="29">
        <v>40199</v>
      </c>
      <c r="E168" s="29">
        <v>40592</v>
      </c>
      <c r="F168" s="29">
        <v>40569</v>
      </c>
      <c r="G168" t="s">
        <v>227</v>
      </c>
      <c r="H168" s="33">
        <v>25.22</v>
      </c>
      <c r="I168" t="s">
        <v>275</v>
      </c>
    </row>
    <row r="169" spans="1:9" x14ac:dyDescent="0.2">
      <c r="A169">
        <v>10686</v>
      </c>
      <c r="B169" t="s">
        <v>274</v>
      </c>
      <c r="C169" t="s">
        <v>247</v>
      </c>
      <c r="D169" s="29">
        <v>40451</v>
      </c>
      <c r="E169" s="29">
        <v>40479</v>
      </c>
      <c r="F169" s="29">
        <v>40459</v>
      </c>
      <c r="G169" t="s">
        <v>223</v>
      </c>
      <c r="H169" s="33">
        <v>96.5</v>
      </c>
      <c r="I169" t="s">
        <v>275</v>
      </c>
    </row>
    <row r="170" spans="1:9" x14ac:dyDescent="0.2">
      <c r="A170">
        <v>10433</v>
      </c>
      <c r="B170" t="s">
        <v>276</v>
      </c>
      <c r="C170" t="s">
        <v>229</v>
      </c>
      <c r="D170" s="29">
        <v>40212</v>
      </c>
      <c r="E170" s="29">
        <v>40240</v>
      </c>
      <c r="F170" s="29">
        <v>40241</v>
      </c>
      <c r="G170" t="s">
        <v>231</v>
      </c>
      <c r="H170" s="33">
        <v>73.83</v>
      </c>
      <c r="I170" t="s">
        <v>277</v>
      </c>
    </row>
    <row r="171" spans="1:9" x14ac:dyDescent="0.2">
      <c r="A171">
        <v>10336</v>
      </c>
      <c r="B171" t="s">
        <v>276</v>
      </c>
      <c r="C171" t="s">
        <v>233</v>
      </c>
      <c r="D171" s="29">
        <v>40109</v>
      </c>
      <c r="E171" s="29">
        <v>40137</v>
      </c>
      <c r="F171" s="29">
        <v>40111</v>
      </c>
      <c r="G171" t="s">
        <v>227</v>
      </c>
      <c r="H171" s="33">
        <v>15.51</v>
      </c>
      <c r="I171" t="s">
        <v>277</v>
      </c>
    </row>
    <row r="172" spans="1:9" x14ac:dyDescent="0.2">
      <c r="A172">
        <v>10477</v>
      </c>
      <c r="B172" t="s">
        <v>276</v>
      </c>
      <c r="C172" t="s">
        <v>239</v>
      </c>
      <c r="D172" s="29">
        <v>40254</v>
      </c>
      <c r="E172" s="29">
        <v>40282</v>
      </c>
      <c r="F172" s="29">
        <v>40262</v>
      </c>
      <c r="G172" t="s">
        <v>227</v>
      </c>
      <c r="H172" s="33">
        <v>13.02</v>
      </c>
      <c r="I172" t="s">
        <v>277</v>
      </c>
    </row>
    <row r="173" spans="1:9" x14ac:dyDescent="0.2">
      <c r="A173">
        <v>10397</v>
      </c>
      <c r="B173" t="s">
        <v>276</v>
      </c>
      <c r="C173" t="s">
        <v>239</v>
      </c>
      <c r="D173" s="29">
        <v>40174</v>
      </c>
      <c r="E173" s="29">
        <v>40202</v>
      </c>
      <c r="F173" s="29">
        <v>40180</v>
      </c>
      <c r="G173" t="s">
        <v>223</v>
      </c>
      <c r="H173" s="33">
        <v>60.26</v>
      </c>
      <c r="I173" t="s">
        <v>277</v>
      </c>
    </row>
    <row r="174" spans="1:9" x14ac:dyDescent="0.2">
      <c r="A174">
        <v>10808</v>
      </c>
      <c r="B174" t="s">
        <v>276</v>
      </c>
      <c r="C174" t="s">
        <v>247</v>
      </c>
      <c r="D174" s="29">
        <v>40179</v>
      </c>
      <c r="E174" s="29">
        <v>40572</v>
      </c>
      <c r="F174" s="29">
        <v>40552</v>
      </c>
      <c r="G174" t="s">
        <v>231</v>
      </c>
      <c r="H174" s="33">
        <v>45.53</v>
      </c>
      <c r="I174" t="s">
        <v>261</v>
      </c>
    </row>
    <row r="175" spans="1:9" x14ac:dyDescent="0.2">
      <c r="A175">
        <v>11007</v>
      </c>
      <c r="B175" t="s">
        <v>276</v>
      </c>
      <c r="C175" t="s">
        <v>240</v>
      </c>
      <c r="D175" s="29">
        <v>40276</v>
      </c>
      <c r="E175" s="29">
        <v>40669</v>
      </c>
      <c r="F175" s="29">
        <v>40646</v>
      </c>
      <c r="G175" t="s">
        <v>227</v>
      </c>
      <c r="H175" s="33">
        <v>202.24</v>
      </c>
      <c r="I175" t="s">
        <v>277</v>
      </c>
    </row>
    <row r="176" spans="1:9" x14ac:dyDescent="0.2">
      <c r="A176">
        <v>10647</v>
      </c>
      <c r="B176" t="s">
        <v>278</v>
      </c>
      <c r="C176" t="s">
        <v>226</v>
      </c>
      <c r="D176" s="29">
        <v>40417</v>
      </c>
      <c r="E176" s="29">
        <v>40431</v>
      </c>
      <c r="F176" s="29">
        <v>40424</v>
      </c>
      <c r="G176" t="s">
        <v>227</v>
      </c>
      <c r="H176" s="33">
        <v>45.54</v>
      </c>
      <c r="I176" t="s">
        <v>254</v>
      </c>
    </row>
    <row r="177" spans="1:9" x14ac:dyDescent="0.2">
      <c r="A177">
        <v>10261</v>
      </c>
      <c r="B177" t="s">
        <v>278</v>
      </c>
      <c r="C177" t="s">
        <v>226</v>
      </c>
      <c r="D177" s="29">
        <v>40013</v>
      </c>
      <c r="E177" s="29">
        <v>40041</v>
      </c>
      <c r="F177" s="29">
        <v>40024</v>
      </c>
      <c r="G177" t="s">
        <v>227</v>
      </c>
      <c r="H177" s="33">
        <v>3.05</v>
      </c>
      <c r="I177" t="s">
        <v>254</v>
      </c>
    </row>
    <row r="178" spans="1:9" x14ac:dyDescent="0.2">
      <c r="A178">
        <v>10720</v>
      </c>
      <c r="B178" t="s">
        <v>278</v>
      </c>
      <c r="C178" t="s">
        <v>240</v>
      </c>
      <c r="D178" s="29">
        <v>40479</v>
      </c>
      <c r="E178" s="29">
        <v>40493</v>
      </c>
      <c r="F178" s="29">
        <v>40487</v>
      </c>
      <c r="G178" t="s">
        <v>227</v>
      </c>
      <c r="H178" s="33">
        <v>9.5299999999999994</v>
      </c>
      <c r="I178" t="s">
        <v>254</v>
      </c>
    </row>
    <row r="179" spans="1:9" x14ac:dyDescent="0.2">
      <c r="A179">
        <v>10291</v>
      </c>
      <c r="B179" t="s">
        <v>278</v>
      </c>
      <c r="C179" t="s">
        <v>222</v>
      </c>
      <c r="D179" s="29">
        <v>40052</v>
      </c>
      <c r="E179" s="29">
        <v>40080</v>
      </c>
      <c r="F179" s="29">
        <v>40060</v>
      </c>
      <c r="G179" t="s">
        <v>227</v>
      </c>
      <c r="H179" s="33">
        <v>6.4</v>
      </c>
      <c r="I179" t="s">
        <v>254</v>
      </c>
    </row>
    <row r="180" spans="1:9" x14ac:dyDescent="0.2">
      <c r="A180">
        <v>10421</v>
      </c>
      <c r="B180" t="s">
        <v>278</v>
      </c>
      <c r="C180" t="s">
        <v>240</v>
      </c>
      <c r="D180" s="29">
        <v>40199</v>
      </c>
      <c r="E180" s="29">
        <v>40241</v>
      </c>
      <c r="F180" s="29">
        <v>40205</v>
      </c>
      <c r="G180" t="s">
        <v>223</v>
      </c>
      <c r="H180" s="33">
        <v>99.23</v>
      </c>
      <c r="I180" t="s">
        <v>254</v>
      </c>
    </row>
    <row r="181" spans="1:9" x14ac:dyDescent="0.2">
      <c r="A181">
        <v>10989</v>
      </c>
      <c r="B181" t="s">
        <v>278</v>
      </c>
      <c r="C181" t="s">
        <v>247</v>
      </c>
      <c r="D181" s="29">
        <v>40268</v>
      </c>
      <c r="E181" s="29">
        <v>40661</v>
      </c>
      <c r="F181" s="29">
        <v>40635</v>
      </c>
      <c r="G181" t="s">
        <v>223</v>
      </c>
      <c r="H181" s="33">
        <v>34.76</v>
      </c>
      <c r="I181" t="s">
        <v>254</v>
      </c>
    </row>
    <row r="182" spans="1:9" x14ac:dyDescent="0.2">
      <c r="A182">
        <v>10794</v>
      </c>
      <c r="B182" t="s">
        <v>278</v>
      </c>
      <c r="C182" t="s">
        <v>222</v>
      </c>
      <c r="D182" s="29">
        <v>40536</v>
      </c>
      <c r="E182" s="29">
        <v>40564</v>
      </c>
      <c r="F182" s="29">
        <v>40545</v>
      </c>
      <c r="G182" t="s">
        <v>223</v>
      </c>
      <c r="H182" s="33">
        <v>21.49</v>
      </c>
      <c r="I182" t="s">
        <v>254</v>
      </c>
    </row>
    <row r="183" spans="1:9" x14ac:dyDescent="0.2">
      <c r="A183">
        <v>10379</v>
      </c>
      <c r="B183" t="s">
        <v>278</v>
      </c>
      <c r="C183" t="s">
        <v>247</v>
      </c>
      <c r="D183" s="29">
        <v>40158</v>
      </c>
      <c r="E183" s="29">
        <v>40186</v>
      </c>
      <c r="F183" s="29">
        <v>40160</v>
      </c>
      <c r="G183" t="s">
        <v>223</v>
      </c>
      <c r="H183" s="33">
        <v>45.03</v>
      </c>
      <c r="I183" t="s">
        <v>254</v>
      </c>
    </row>
    <row r="184" spans="1:9" x14ac:dyDescent="0.2">
      <c r="A184">
        <v>10587</v>
      </c>
      <c r="B184" t="s">
        <v>278</v>
      </c>
      <c r="C184" t="s">
        <v>225</v>
      </c>
      <c r="D184" s="29">
        <v>40361</v>
      </c>
      <c r="E184" s="29">
        <v>40389</v>
      </c>
      <c r="F184" s="29">
        <v>40368</v>
      </c>
      <c r="G184" t="s">
        <v>223</v>
      </c>
      <c r="H184" s="33">
        <v>62.52</v>
      </c>
      <c r="I184" t="s">
        <v>254</v>
      </c>
    </row>
    <row r="185" spans="1:9" x14ac:dyDescent="0.2">
      <c r="A185">
        <v>10659</v>
      </c>
      <c r="B185" t="s">
        <v>279</v>
      </c>
      <c r="C185" t="s">
        <v>233</v>
      </c>
      <c r="D185" s="29">
        <v>40426</v>
      </c>
      <c r="E185" s="29">
        <v>40454</v>
      </c>
      <c r="F185" s="29">
        <v>40431</v>
      </c>
      <c r="G185" t="s">
        <v>227</v>
      </c>
      <c r="H185" s="33">
        <v>105.81</v>
      </c>
      <c r="I185" t="s">
        <v>254</v>
      </c>
    </row>
    <row r="186" spans="1:9" x14ac:dyDescent="0.2">
      <c r="A186">
        <v>10704</v>
      </c>
      <c r="B186" t="s">
        <v>279</v>
      </c>
      <c r="C186" t="s">
        <v>222</v>
      </c>
      <c r="D186" s="29">
        <v>40465</v>
      </c>
      <c r="E186" s="29">
        <v>40493</v>
      </c>
      <c r="F186" s="29">
        <v>40489</v>
      </c>
      <c r="G186" t="s">
        <v>223</v>
      </c>
      <c r="H186" s="33">
        <v>4.78</v>
      </c>
      <c r="I186" t="s">
        <v>254</v>
      </c>
    </row>
    <row r="187" spans="1:9" x14ac:dyDescent="0.2">
      <c r="A187">
        <v>10406</v>
      </c>
      <c r="B187" t="s">
        <v>279</v>
      </c>
      <c r="C187" t="s">
        <v>233</v>
      </c>
      <c r="D187" s="29">
        <v>40185</v>
      </c>
      <c r="E187" s="29">
        <v>40227</v>
      </c>
      <c r="F187" s="29">
        <v>40191</v>
      </c>
      <c r="G187" t="s">
        <v>223</v>
      </c>
      <c r="H187" s="33">
        <v>108.04</v>
      </c>
      <c r="I187" t="s">
        <v>254</v>
      </c>
    </row>
    <row r="188" spans="1:9" x14ac:dyDescent="0.2">
      <c r="A188">
        <v>10786</v>
      </c>
      <c r="B188" t="s">
        <v>279</v>
      </c>
      <c r="C188" t="s">
        <v>240</v>
      </c>
      <c r="D188" s="29">
        <v>40531</v>
      </c>
      <c r="E188" s="29">
        <v>40559</v>
      </c>
      <c r="F188" s="29">
        <v>40535</v>
      </c>
      <c r="G188" t="s">
        <v>223</v>
      </c>
      <c r="H188" s="33">
        <v>110.87</v>
      </c>
      <c r="I188" t="s">
        <v>254</v>
      </c>
    </row>
    <row r="189" spans="1:9" x14ac:dyDescent="0.2">
      <c r="A189">
        <v>10728</v>
      </c>
      <c r="B189" t="s">
        <v>279</v>
      </c>
      <c r="C189" t="s">
        <v>226</v>
      </c>
      <c r="D189" s="29">
        <v>40486</v>
      </c>
      <c r="E189" s="29">
        <v>40514</v>
      </c>
      <c r="F189" s="29">
        <v>40493</v>
      </c>
      <c r="G189" t="s">
        <v>227</v>
      </c>
      <c r="H189" s="33">
        <v>58.33</v>
      </c>
      <c r="I189" t="s">
        <v>254</v>
      </c>
    </row>
    <row r="190" spans="1:9" x14ac:dyDescent="0.2">
      <c r="A190">
        <v>10868</v>
      </c>
      <c r="B190" t="s">
        <v>279</v>
      </c>
      <c r="C190" t="s">
        <v>233</v>
      </c>
      <c r="D190" s="29">
        <v>40213</v>
      </c>
      <c r="E190" s="29">
        <v>40606</v>
      </c>
      <c r="F190" s="29">
        <v>40597</v>
      </c>
      <c r="G190" t="s">
        <v>227</v>
      </c>
      <c r="H190" s="33">
        <v>191.27</v>
      </c>
      <c r="I190" t="s">
        <v>254</v>
      </c>
    </row>
    <row r="191" spans="1:9" x14ac:dyDescent="0.2">
      <c r="A191">
        <v>10961</v>
      </c>
      <c r="B191" t="s">
        <v>279</v>
      </c>
      <c r="C191" t="s">
        <v>240</v>
      </c>
      <c r="D191" s="29">
        <v>40256</v>
      </c>
      <c r="E191" s="29">
        <v>40649</v>
      </c>
      <c r="F191" s="29">
        <v>40632</v>
      </c>
      <c r="G191" t="s">
        <v>223</v>
      </c>
      <c r="H191" s="33">
        <v>104.47</v>
      </c>
      <c r="I191" t="s">
        <v>254</v>
      </c>
    </row>
    <row r="192" spans="1:9" x14ac:dyDescent="0.2">
      <c r="A192">
        <v>10913</v>
      </c>
      <c r="B192" t="s">
        <v>279</v>
      </c>
      <c r="C192" t="s">
        <v>226</v>
      </c>
      <c r="D192" s="29">
        <v>40235</v>
      </c>
      <c r="E192" s="29">
        <v>40628</v>
      </c>
      <c r="F192" s="29">
        <v>40606</v>
      </c>
      <c r="G192" t="s">
        <v>223</v>
      </c>
      <c r="H192" s="33">
        <v>33.049999999999997</v>
      </c>
      <c r="I192" t="s">
        <v>254</v>
      </c>
    </row>
    <row r="193" spans="1:9" x14ac:dyDescent="0.2">
      <c r="A193">
        <v>10372</v>
      </c>
      <c r="B193" t="s">
        <v>279</v>
      </c>
      <c r="C193" t="s">
        <v>239</v>
      </c>
      <c r="D193" s="29">
        <v>40151</v>
      </c>
      <c r="E193" s="29">
        <v>40179</v>
      </c>
      <c r="F193" s="29">
        <v>40156</v>
      </c>
      <c r="G193" t="s">
        <v>227</v>
      </c>
      <c r="H193" s="33">
        <v>890.78</v>
      </c>
      <c r="I193" t="s">
        <v>254</v>
      </c>
    </row>
    <row r="194" spans="1:9" x14ac:dyDescent="0.2">
      <c r="A194">
        <v>10637</v>
      </c>
      <c r="B194" t="s">
        <v>279</v>
      </c>
      <c r="C194" t="s">
        <v>222</v>
      </c>
      <c r="D194" s="29">
        <v>40409</v>
      </c>
      <c r="E194" s="29">
        <v>40437</v>
      </c>
      <c r="F194" s="29">
        <v>40416</v>
      </c>
      <c r="G194" t="s">
        <v>223</v>
      </c>
      <c r="H194" s="33">
        <v>201.29</v>
      </c>
      <c r="I194" t="s">
        <v>254</v>
      </c>
    </row>
    <row r="195" spans="1:9" x14ac:dyDescent="0.2">
      <c r="A195">
        <v>10487</v>
      </c>
      <c r="B195" t="s">
        <v>279</v>
      </c>
      <c r="C195" t="s">
        <v>247</v>
      </c>
      <c r="D195" s="29">
        <v>40263</v>
      </c>
      <c r="E195" s="29">
        <v>40291</v>
      </c>
      <c r="F195" s="29">
        <v>40265</v>
      </c>
      <c r="G195" t="s">
        <v>227</v>
      </c>
      <c r="H195" s="33">
        <v>71.069999999999993</v>
      </c>
      <c r="I195" t="s">
        <v>254</v>
      </c>
    </row>
    <row r="196" spans="1:9" x14ac:dyDescent="0.2">
      <c r="A196">
        <v>10914</v>
      </c>
      <c r="B196" t="s">
        <v>279</v>
      </c>
      <c r="C196" t="s">
        <v>222</v>
      </c>
      <c r="D196" s="29">
        <v>40236</v>
      </c>
      <c r="E196" s="29">
        <v>40629</v>
      </c>
      <c r="F196" s="29">
        <v>40604</v>
      </c>
      <c r="G196" t="s">
        <v>223</v>
      </c>
      <c r="H196" s="33">
        <v>21.19</v>
      </c>
      <c r="I196" t="s">
        <v>254</v>
      </c>
    </row>
    <row r="197" spans="1:9" x14ac:dyDescent="0.2">
      <c r="A197">
        <v>10345</v>
      </c>
      <c r="B197" t="s">
        <v>280</v>
      </c>
      <c r="C197" t="s">
        <v>247</v>
      </c>
      <c r="D197" s="29">
        <v>40121</v>
      </c>
      <c r="E197" s="29">
        <v>40149</v>
      </c>
      <c r="F197" s="29">
        <v>40128</v>
      </c>
      <c r="G197" t="s">
        <v>227</v>
      </c>
      <c r="H197" s="33">
        <v>249.06</v>
      </c>
      <c r="I197" t="s">
        <v>224</v>
      </c>
    </row>
    <row r="198" spans="1:9" x14ac:dyDescent="0.2">
      <c r="A198">
        <v>10938</v>
      </c>
      <c r="B198" t="s">
        <v>280</v>
      </c>
      <c r="C198" t="s">
        <v>229</v>
      </c>
      <c r="D198" s="29">
        <v>40247</v>
      </c>
      <c r="E198" s="29">
        <v>40640</v>
      </c>
      <c r="F198" s="29">
        <v>40618</v>
      </c>
      <c r="G198" t="s">
        <v>227</v>
      </c>
      <c r="H198" s="33">
        <v>31.89</v>
      </c>
      <c r="I198" t="s">
        <v>224</v>
      </c>
    </row>
    <row r="199" spans="1:9" x14ac:dyDescent="0.2">
      <c r="A199">
        <v>10721</v>
      </c>
      <c r="B199" t="s">
        <v>280</v>
      </c>
      <c r="C199" t="s">
        <v>239</v>
      </c>
      <c r="D199" s="29">
        <v>40480</v>
      </c>
      <c r="E199" s="29">
        <v>40508</v>
      </c>
      <c r="F199" s="29">
        <v>40482</v>
      </c>
      <c r="G199" t="s">
        <v>231</v>
      </c>
      <c r="H199" s="33">
        <v>48.92</v>
      </c>
      <c r="I199" t="s">
        <v>224</v>
      </c>
    </row>
    <row r="200" spans="1:9" x14ac:dyDescent="0.2">
      <c r="A200">
        <v>10996</v>
      </c>
      <c r="B200" t="s">
        <v>280</v>
      </c>
      <c r="C200" t="s">
        <v>226</v>
      </c>
      <c r="D200" s="29">
        <v>40270</v>
      </c>
      <c r="E200" s="29">
        <v>40663</v>
      </c>
      <c r="F200" s="29">
        <v>40643</v>
      </c>
      <c r="G200" t="s">
        <v>227</v>
      </c>
      <c r="H200" s="33">
        <v>1.1200000000000001</v>
      </c>
      <c r="I200" t="s">
        <v>224</v>
      </c>
    </row>
    <row r="201" spans="1:9" x14ac:dyDescent="0.2">
      <c r="A201">
        <v>10361</v>
      </c>
      <c r="B201" t="s">
        <v>280</v>
      </c>
      <c r="C201" t="s">
        <v>225</v>
      </c>
      <c r="D201" s="29">
        <v>40139</v>
      </c>
      <c r="E201" s="29">
        <v>40167</v>
      </c>
      <c r="F201" s="29">
        <v>40150</v>
      </c>
      <c r="G201" t="s">
        <v>227</v>
      </c>
      <c r="H201" s="33">
        <v>183.17</v>
      </c>
      <c r="I201" t="s">
        <v>224</v>
      </c>
    </row>
    <row r="202" spans="1:9" x14ac:dyDescent="0.2">
      <c r="A202">
        <v>10962</v>
      </c>
      <c r="B202" t="s">
        <v>280</v>
      </c>
      <c r="C202" t="s">
        <v>240</v>
      </c>
      <c r="D202" s="29">
        <v>40256</v>
      </c>
      <c r="E202" s="29">
        <v>40649</v>
      </c>
      <c r="F202" s="29">
        <v>40625</v>
      </c>
      <c r="G202" t="s">
        <v>227</v>
      </c>
      <c r="H202" s="33">
        <v>275.79000000000002</v>
      </c>
      <c r="I202" t="s">
        <v>224</v>
      </c>
    </row>
    <row r="203" spans="1:9" x14ac:dyDescent="0.2">
      <c r="A203">
        <v>10451</v>
      </c>
      <c r="B203" t="s">
        <v>280</v>
      </c>
      <c r="C203" t="s">
        <v>226</v>
      </c>
      <c r="D203" s="29">
        <v>40228</v>
      </c>
      <c r="E203" s="29">
        <v>40242</v>
      </c>
      <c r="F203" s="29">
        <v>40249</v>
      </c>
      <c r="G203" t="s">
        <v>231</v>
      </c>
      <c r="H203" s="33">
        <v>189.09</v>
      </c>
      <c r="I203" t="s">
        <v>224</v>
      </c>
    </row>
    <row r="204" spans="1:9" x14ac:dyDescent="0.2">
      <c r="A204">
        <v>10745</v>
      </c>
      <c r="B204" t="s">
        <v>280</v>
      </c>
      <c r="C204" t="s">
        <v>235</v>
      </c>
      <c r="D204" s="29">
        <v>40500</v>
      </c>
      <c r="E204" s="29">
        <v>40528</v>
      </c>
      <c r="F204" s="29">
        <v>40509</v>
      </c>
      <c r="G204" t="s">
        <v>223</v>
      </c>
      <c r="H204" s="33">
        <v>3.52</v>
      </c>
      <c r="I204" t="s">
        <v>224</v>
      </c>
    </row>
    <row r="205" spans="1:9" x14ac:dyDescent="0.2">
      <c r="A205">
        <v>10418</v>
      </c>
      <c r="B205" t="s">
        <v>280</v>
      </c>
      <c r="C205" t="s">
        <v>226</v>
      </c>
      <c r="D205" s="29">
        <v>40195</v>
      </c>
      <c r="E205" s="29">
        <v>40223</v>
      </c>
      <c r="F205" s="29">
        <v>40202</v>
      </c>
      <c r="G205" t="s">
        <v>223</v>
      </c>
      <c r="H205" s="33">
        <v>17.55</v>
      </c>
      <c r="I205" t="s">
        <v>224</v>
      </c>
    </row>
    <row r="206" spans="1:9" x14ac:dyDescent="0.2">
      <c r="A206">
        <v>10878</v>
      </c>
      <c r="B206" t="s">
        <v>280</v>
      </c>
      <c r="C206" t="s">
        <v>226</v>
      </c>
      <c r="D206" s="29">
        <v>40219</v>
      </c>
      <c r="E206" s="29">
        <v>40612</v>
      </c>
      <c r="F206" s="29">
        <v>40586</v>
      </c>
      <c r="G206" t="s">
        <v>223</v>
      </c>
      <c r="H206" s="33">
        <v>46.69</v>
      </c>
      <c r="I206" t="s">
        <v>224</v>
      </c>
    </row>
    <row r="207" spans="1:9" x14ac:dyDescent="0.2">
      <c r="A207">
        <v>10273</v>
      </c>
      <c r="B207" t="s">
        <v>280</v>
      </c>
      <c r="C207" t="s">
        <v>229</v>
      </c>
      <c r="D207" s="29">
        <v>40030</v>
      </c>
      <c r="E207" s="29">
        <v>40058</v>
      </c>
      <c r="F207" s="29">
        <v>40037</v>
      </c>
      <c r="G207" t="s">
        <v>231</v>
      </c>
      <c r="H207" s="33">
        <v>76.069999999999993</v>
      </c>
      <c r="I207" t="s">
        <v>224</v>
      </c>
    </row>
    <row r="208" spans="1:9" x14ac:dyDescent="0.2">
      <c r="A208">
        <v>10549</v>
      </c>
      <c r="B208" t="s">
        <v>280</v>
      </c>
      <c r="C208" t="s">
        <v>239</v>
      </c>
      <c r="D208" s="29">
        <v>40325</v>
      </c>
      <c r="E208" s="29">
        <v>40339</v>
      </c>
      <c r="F208" s="29">
        <v>40328</v>
      </c>
      <c r="G208" t="s">
        <v>223</v>
      </c>
      <c r="H208" s="33">
        <v>171.24</v>
      </c>
      <c r="I208" t="s">
        <v>224</v>
      </c>
    </row>
    <row r="209" spans="1:9" x14ac:dyDescent="0.2">
      <c r="A209">
        <v>10865</v>
      </c>
      <c r="B209" t="s">
        <v>280</v>
      </c>
      <c r="C209" t="s">
        <v>247</v>
      </c>
      <c r="D209" s="29">
        <v>40211</v>
      </c>
      <c r="E209" s="29">
        <v>40590</v>
      </c>
      <c r="F209" s="29">
        <v>40586</v>
      </c>
      <c r="G209" t="s">
        <v>223</v>
      </c>
      <c r="H209" s="33">
        <v>348.14</v>
      </c>
      <c r="I209" t="s">
        <v>224</v>
      </c>
    </row>
    <row r="210" spans="1:9" x14ac:dyDescent="0.2">
      <c r="A210">
        <v>10845</v>
      </c>
      <c r="B210" t="s">
        <v>280</v>
      </c>
      <c r="C210" t="s">
        <v>240</v>
      </c>
      <c r="D210" s="29">
        <v>40199</v>
      </c>
      <c r="E210" s="29">
        <v>40578</v>
      </c>
      <c r="F210" s="29">
        <v>40573</v>
      </c>
      <c r="G210" t="s">
        <v>223</v>
      </c>
      <c r="H210" s="33">
        <v>212.98</v>
      </c>
      <c r="I210" t="s">
        <v>224</v>
      </c>
    </row>
    <row r="211" spans="1:9" x14ac:dyDescent="0.2">
      <c r="A211">
        <v>10286</v>
      </c>
      <c r="B211" t="s">
        <v>280</v>
      </c>
      <c r="C211" t="s">
        <v>240</v>
      </c>
      <c r="D211" s="29">
        <v>40046</v>
      </c>
      <c r="E211" s="29">
        <v>40074</v>
      </c>
      <c r="F211" s="29">
        <v>40055</v>
      </c>
      <c r="G211" t="s">
        <v>231</v>
      </c>
      <c r="H211" s="33">
        <v>229.24</v>
      </c>
      <c r="I211" t="s">
        <v>224</v>
      </c>
    </row>
    <row r="212" spans="1:9" x14ac:dyDescent="0.2">
      <c r="A212">
        <v>10540</v>
      </c>
      <c r="B212" t="s">
        <v>280</v>
      </c>
      <c r="C212" t="s">
        <v>229</v>
      </c>
      <c r="D212" s="29">
        <v>40317</v>
      </c>
      <c r="E212" s="29">
        <v>40345</v>
      </c>
      <c r="F212" s="29">
        <v>40342</v>
      </c>
      <c r="G212" t="s">
        <v>231</v>
      </c>
      <c r="H212" s="33">
        <v>1007.64</v>
      </c>
      <c r="I212" t="s">
        <v>224</v>
      </c>
    </row>
    <row r="213" spans="1:9" x14ac:dyDescent="0.2">
      <c r="A213">
        <v>10285</v>
      </c>
      <c r="B213" t="s">
        <v>280</v>
      </c>
      <c r="C213" t="s">
        <v>225</v>
      </c>
      <c r="D213" s="29">
        <v>40045</v>
      </c>
      <c r="E213" s="29">
        <v>40073</v>
      </c>
      <c r="F213" s="29">
        <v>40051</v>
      </c>
      <c r="G213" t="s">
        <v>227</v>
      </c>
      <c r="H213" s="33">
        <v>76.83</v>
      </c>
      <c r="I213" t="s">
        <v>224</v>
      </c>
    </row>
    <row r="214" spans="1:9" x14ac:dyDescent="0.2">
      <c r="A214">
        <v>10691</v>
      </c>
      <c r="B214" t="s">
        <v>280</v>
      </c>
      <c r="C214" t="s">
        <v>247</v>
      </c>
      <c r="D214" s="29">
        <v>40454</v>
      </c>
      <c r="E214" s="29">
        <v>40496</v>
      </c>
      <c r="F214" s="29">
        <v>40473</v>
      </c>
      <c r="G214" t="s">
        <v>227</v>
      </c>
      <c r="H214" s="33">
        <v>810.05</v>
      </c>
      <c r="I214" t="s">
        <v>224</v>
      </c>
    </row>
    <row r="215" spans="1:9" x14ac:dyDescent="0.2">
      <c r="A215">
        <v>10765</v>
      </c>
      <c r="B215" t="s">
        <v>280</v>
      </c>
      <c r="C215" t="s">
        <v>229</v>
      </c>
      <c r="D215" s="29">
        <v>40516</v>
      </c>
      <c r="E215" s="29">
        <v>40544</v>
      </c>
      <c r="F215" s="29">
        <v>40521</v>
      </c>
      <c r="G215" t="s">
        <v>231</v>
      </c>
      <c r="H215" s="33">
        <v>42.74</v>
      </c>
      <c r="I215" t="s">
        <v>224</v>
      </c>
    </row>
    <row r="216" spans="1:9" x14ac:dyDescent="0.2">
      <c r="A216">
        <v>10658</v>
      </c>
      <c r="B216" t="s">
        <v>280</v>
      </c>
      <c r="C216" t="s">
        <v>226</v>
      </c>
      <c r="D216" s="29">
        <v>40426</v>
      </c>
      <c r="E216" s="29">
        <v>40454</v>
      </c>
      <c r="F216" s="29">
        <v>40429</v>
      </c>
      <c r="G216" t="s">
        <v>223</v>
      </c>
      <c r="H216" s="33">
        <v>364.15</v>
      </c>
      <c r="I216" t="s">
        <v>224</v>
      </c>
    </row>
    <row r="217" spans="1:9" x14ac:dyDescent="0.2">
      <c r="A217">
        <v>10588</v>
      </c>
      <c r="B217" t="s">
        <v>280</v>
      </c>
      <c r="C217" t="s">
        <v>247</v>
      </c>
      <c r="D217" s="29">
        <v>40362</v>
      </c>
      <c r="E217" s="29">
        <v>40390</v>
      </c>
      <c r="F217" s="29">
        <v>40369</v>
      </c>
      <c r="G217" t="s">
        <v>231</v>
      </c>
      <c r="H217" s="33">
        <v>194.67</v>
      </c>
      <c r="I217" t="s">
        <v>224</v>
      </c>
    </row>
    <row r="218" spans="1:9" x14ac:dyDescent="0.2">
      <c r="A218">
        <v>10515</v>
      </c>
      <c r="B218" t="s">
        <v>280</v>
      </c>
      <c r="C218" t="s">
        <v>247</v>
      </c>
      <c r="D218" s="29">
        <v>40291</v>
      </c>
      <c r="E218" s="29">
        <v>40305</v>
      </c>
      <c r="F218" s="29">
        <v>40321</v>
      </c>
      <c r="G218" t="s">
        <v>223</v>
      </c>
      <c r="H218" s="33">
        <v>204.47</v>
      </c>
      <c r="I218" t="s">
        <v>224</v>
      </c>
    </row>
    <row r="219" spans="1:9" x14ac:dyDescent="0.2">
      <c r="A219">
        <v>10527</v>
      </c>
      <c r="B219" t="s">
        <v>280</v>
      </c>
      <c r="C219" t="s">
        <v>233</v>
      </c>
      <c r="D219" s="29">
        <v>40303</v>
      </c>
      <c r="E219" s="29">
        <v>40331</v>
      </c>
      <c r="F219" s="29">
        <v>40305</v>
      </c>
      <c r="G219" t="s">
        <v>223</v>
      </c>
      <c r="H219" s="33">
        <v>41.9</v>
      </c>
      <c r="I219" t="s">
        <v>224</v>
      </c>
    </row>
    <row r="220" spans="1:9" x14ac:dyDescent="0.2">
      <c r="A220">
        <v>10313</v>
      </c>
      <c r="B220" t="s">
        <v>280</v>
      </c>
      <c r="C220" t="s">
        <v>247</v>
      </c>
      <c r="D220" s="29">
        <v>40080</v>
      </c>
      <c r="E220" s="29">
        <v>40108</v>
      </c>
      <c r="F220" s="29">
        <v>40090</v>
      </c>
      <c r="G220" t="s">
        <v>227</v>
      </c>
      <c r="H220" s="33">
        <v>1.96</v>
      </c>
      <c r="I220" t="s">
        <v>224</v>
      </c>
    </row>
    <row r="221" spans="1:9" x14ac:dyDescent="0.2">
      <c r="A221">
        <v>10694</v>
      </c>
      <c r="B221" t="s">
        <v>280</v>
      </c>
      <c r="C221" t="s">
        <v>240</v>
      </c>
      <c r="D221" s="29">
        <v>40457</v>
      </c>
      <c r="E221" s="29">
        <v>40485</v>
      </c>
      <c r="F221" s="29">
        <v>40460</v>
      </c>
      <c r="G221" t="s">
        <v>231</v>
      </c>
      <c r="H221" s="33">
        <v>398.36</v>
      </c>
      <c r="I221" t="s">
        <v>224</v>
      </c>
    </row>
    <row r="222" spans="1:9" x14ac:dyDescent="0.2">
      <c r="A222">
        <v>10991</v>
      </c>
      <c r="B222" t="s">
        <v>280</v>
      </c>
      <c r="C222" t="s">
        <v>225</v>
      </c>
      <c r="D222" s="29">
        <v>40269</v>
      </c>
      <c r="E222" s="29">
        <v>40662</v>
      </c>
      <c r="F222" s="29">
        <v>40640</v>
      </c>
      <c r="G222" t="s">
        <v>223</v>
      </c>
      <c r="H222" s="33">
        <v>38.51</v>
      </c>
      <c r="I222" t="s">
        <v>224</v>
      </c>
    </row>
    <row r="223" spans="1:9" x14ac:dyDescent="0.2">
      <c r="A223">
        <v>10788</v>
      </c>
      <c r="B223" t="s">
        <v>280</v>
      </c>
      <c r="C223" t="s">
        <v>225</v>
      </c>
      <c r="D223" s="29">
        <v>40534</v>
      </c>
      <c r="E223" s="29">
        <v>40562</v>
      </c>
      <c r="F223" s="29">
        <v>40562</v>
      </c>
      <c r="G223" t="s">
        <v>227</v>
      </c>
      <c r="H223" s="33">
        <v>42.7</v>
      </c>
      <c r="I223" t="s">
        <v>224</v>
      </c>
    </row>
    <row r="224" spans="1:9" x14ac:dyDescent="0.2">
      <c r="A224">
        <v>11021</v>
      </c>
      <c r="B224" t="s">
        <v>280</v>
      </c>
      <c r="C224" t="s">
        <v>229</v>
      </c>
      <c r="D224" s="29">
        <v>40282</v>
      </c>
      <c r="E224" s="29">
        <v>40675</v>
      </c>
      <c r="F224" s="29">
        <v>40654</v>
      </c>
      <c r="G224" t="s">
        <v>223</v>
      </c>
      <c r="H224" s="33">
        <v>297.18</v>
      </c>
      <c r="I224" t="s">
        <v>224</v>
      </c>
    </row>
    <row r="225" spans="1:9" x14ac:dyDescent="0.2">
      <c r="A225">
        <v>10828</v>
      </c>
      <c r="B225" t="s">
        <v>281</v>
      </c>
      <c r="C225" t="s">
        <v>235</v>
      </c>
      <c r="D225" s="29">
        <v>40191</v>
      </c>
      <c r="E225" s="29">
        <v>40570</v>
      </c>
      <c r="F225" s="29">
        <v>40578</v>
      </c>
      <c r="G225" t="s">
        <v>223</v>
      </c>
      <c r="H225" s="33">
        <v>90.85</v>
      </c>
      <c r="I225" t="s">
        <v>270</v>
      </c>
    </row>
    <row r="226" spans="1:9" x14ac:dyDescent="0.2">
      <c r="A226">
        <v>10916</v>
      </c>
      <c r="B226" t="s">
        <v>281</v>
      </c>
      <c r="C226" t="s">
        <v>225</v>
      </c>
      <c r="D226" s="29">
        <v>40236</v>
      </c>
      <c r="E226" s="29">
        <v>40629</v>
      </c>
      <c r="F226" s="29">
        <v>40611</v>
      </c>
      <c r="G226" t="s">
        <v>227</v>
      </c>
      <c r="H226" s="33">
        <v>63.77</v>
      </c>
      <c r="I226" t="s">
        <v>270</v>
      </c>
    </row>
    <row r="227" spans="1:9" x14ac:dyDescent="0.2">
      <c r="A227">
        <v>10716</v>
      </c>
      <c r="B227" t="s">
        <v>281</v>
      </c>
      <c r="C227" t="s">
        <v>226</v>
      </c>
      <c r="D227" s="29">
        <v>40475</v>
      </c>
      <c r="E227" s="29">
        <v>40503</v>
      </c>
      <c r="F227" s="29">
        <v>40478</v>
      </c>
      <c r="G227" t="s">
        <v>227</v>
      </c>
      <c r="H227" s="33">
        <v>22.57</v>
      </c>
      <c r="I227" t="s">
        <v>270</v>
      </c>
    </row>
    <row r="228" spans="1:9" x14ac:dyDescent="0.2">
      <c r="A228">
        <v>10448</v>
      </c>
      <c r="B228" t="s">
        <v>281</v>
      </c>
      <c r="C228" t="s">
        <v>226</v>
      </c>
      <c r="D228" s="29">
        <v>40226</v>
      </c>
      <c r="E228" s="29">
        <v>40254</v>
      </c>
      <c r="F228" s="29">
        <v>40233</v>
      </c>
      <c r="G228" t="s">
        <v>227</v>
      </c>
      <c r="H228" s="33">
        <v>38.82</v>
      </c>
      <c r="I228" t="s">
        <v>270</v>
      </c>
    </row>
    <row r="229" spans="1:9" x14ac:dyDescent="0.2">
      <c r="A229">
        <v>10346</v>
      </c>
      <c r="B229" t="s">
        <v>282</v>
      </c>
      <c r="C229" t="s">
        <v>229</v>
      </c>
      <c r="D229" s="29">
        <v>40122</v>
      </c>
      <c r="E229" s="29">
        <v>40164</v>
      </c>
      <c r="F229" s="29">
        <v>40125</v>
      </c>
      <c r="G229" t="s">
        <v>231</v>
      </c>
      <c r="H229" s="33">
        <v>142.08000000000001</v>
      </c>
      <c r="I229" t="s">
        <v>261</v>
      </c>
    </row>
    <row r="230" spans="1:9" x14ac:dyDescent="0.2">
      <c r="A230">
        <v>10889</v>
      </c>
      <c r="B230" t="s">
        <v>282</v>
      </c>
      <c r="C230" t="s">
        <v>235</v>
      </c>
      <c r="D230" s="29">
        <v>40225</v>
      </c>
      <c r="E230" s="29">
        <v>40618</v>
      </c>
      <c r="F230" s="29">
        <v>40597</v>
      </c>
      <c r="G230" t="s">
        <v>231</v>
      </c>
      <c r="H230" s="33">
        <v>280.61</v>
      </c>
      <c r="I230" t="s">
        <v>261</v>
      </c>
    </row>
    <row r="231" spans="1:9" x14ac:dyDescent="0.2">
      <c r="A231">
        <v>10564</v>
      </c>
      <c r="B231" t="s">
        <v>282</v>
      </c>
      <c r="C231" t="s">
        <v>226</v>
      </c>
      <c r="D231" s="29">
        <v>40339</v>
      </c>
      <c r="E231" s="29">
        <v>40367</v>
      </c>
      <c r="F231" s="29">
        <v>40345</v>
      </c>
      <c r="G231" t="s">
        <v>231</v>
      </c>
      <c r="H231" s="33">
        <v>13.75</v>
      </c>
      <c r="I231" t="s">
        <v>261</v>
      </c>
    </row>
    <row r="232" spans="1:9" x14ac:dyDescent="0.2">
      <c r="A232">
        <v>10988</v>
      </c>
      <c r="B232" t="s">
        <v>282</v>
      </c>
      <c r="C232" t="s">
        <v>229</v>
      </c>
      <c r="D232" s="29">
        <v>40268</v>
      </c>
      <c r="E232" s="29">
        <v>40661</v>
      </c>
      <c r="F232" s="29">
        <v>40643</v>
      </c>
      <c r="G232" t="s">
        <v>227</v>
      </c>
      <c r="H232" s="33">
        <v>61.14</v>
      </c>
      <c r="I232" t="s">
        <v>261</v>
      </c>
    </row>
    <row r="233" spans="1:9" x14ac:dyDescent="0.2">
      <c r="A233">
        <v>11000</v>
      </c>
      <c r="B233" t="s">
        <v>282</v>
      </c>
      <c r="C233" t="s">
        <v>247</v>
      </c>
      <c r="D233" s="29">
        <v>40274</v>
      </c>
      <c r="E233" s="29">
        <v>40667</v>
      </c>
      <c r="F233" s="29">
        <v>40647</v>
      </c>
      <c r="G233" t="s">
        <v>231</v>
      </c>
      <c r="H233" s="33">
        <v>55.12</v>
      </c>
      <c r="I233" t="s">
        <v>261</v>
      </c>
    </row>
    <row r="234" spans="1:9" x14ac:dyDescent="0.2">
      <c r="A234">
        <v>10598</v>
      </c>
      <c r="B234" t="s">
        <v>282</v>
      </c>
      <c r="C234" t="s">
        <v>225</v>
      </c>
      <c r="D234" s="29">
        <v>40373</v>
      </c>
      <c r="E234" s="29">
        <v>40401</v>
      </c>
      <c r="F234" s="29">
        <v>40377</v>
      </c>
      <c r="G234" t="s">
        <v>231</v>
      </c>
      <c r="H234" s="33">
        <v>44.42</v>
      </c>
      <c r="I234" t="s">
        <v>261</v>
      </c>
    </row>
    <row r="235" spans="1:9" x14ac:dyDescent="0.2">
      <c r="A235">
        <v>10569</v>
      </c>
      <c r="B235" t="s">
        <v>282</v>
      </c>
      <c r="C235" t="s">
        <v>239</v>
      </c>
      <c r="D235" s="29">
        <v>40345</v>
      </c>
      <c r="E235" s="29">
        <v>40373</v>
      </c>
      <c r="F235" s="29">
        <v>40370</v>
      </c>
      <c r="G235" t="s">
        <v>223</v>
      </c>
      <c r="H235" s="33">
        <v>58.98</v>
      </c>
      <c r="I235" t="s">
        <v>261</v>
      </c>
    </row>
    <row r="236" spans="1:9" x14ac:dyDescent="0.2">
      <c r="A236">
        <v>10479</v>
      </c>
      <c r="B236" t="s">
        <v>282</v>
      </c>
      <c r="C236" t="s">
        <v>229</v>
      </c>
      <c r="D236" s="29">
        <v>40256</v>
      </c>
      <c r="E236" s="29">
        <v>40284</v>
      </c>
      <c r="F236" s="29">
        <v>40258</v>
      </c>
      <c r="G236" t="s">
        <v>231</v>
      </c>
      <c r="H236" s="33">
        <v>708.95</v>
      </c>
      <c r="I236" t="s">
        <v>261</v>
      </c>
    </row>
    <row r="237" spans="1:9" x14ac:dyDescent="0.2">
      <c r="A237">
        <v>10820</v>
      </c>
      <c r="B237" t="s">
        <v>282</v>
      </c>
      <c r="C237" t="s">
        <v>229</v>
      </c>
      <c r="D237" s="29">
        <v>40185</v>
      </c>
      <c r="E237" s="29">
        <v>40578</v>
      </c>
      <c r="F237" s="29">
        <v>40556</v>
      </c>
      <c r="G237" t="s">
        <v>227</v>
      </c>
      <c r="H237" s="33">
        <v>37.520000000000003</v>
      </c>
      <c r="I237" t="s">
        <v>261</v>
      </c>
    </row>
    <row r="238" spans="1:9" x14ac:dyDescent="0.2">
      <c r="A238">
        <v>10272</v>
      </c>
      <c r="B238" t="s">
        <v>282</v>
      </c>
      <c r="C238" t="s">
        <v>222</v>
      </c>
      <c r="D238" s="29">
        <v>40027</v>
      </c>
      <c r="E238" s="29">
        <v>40055</v>
      </c>
      <c r="F238" s="29">
        <v>40031</v>
      </c>
      <c r="G238" t="s">
        <v>227</v>
      </c>
      <c r="H238" s="33">
        <v>98.03</v>
      </c>
      <c r="I238" t="s">
        <v>261</v>
      </c>
    </row>
    <row r="239" spans="1:9" x14ac:dyDescent="0.2">
      <c r="A239">
        <v>10852</v>
      </c>
      <c r="B239" t="s">
        <v>282</v>
      </c>
      <c r="C239" t="s">
        <v>240</v>
      </c>
      <c r="D239" s="29">
        <v>40204</v>
      </c>
      <c r="E239" s="29">
        <v>40583</v>
      </c>
      <c r="F239" s="29">
        <v>40573</v>
      </c>
      <c r="G239" t="s">
        <v>223</v>
      </c>
      <c r="H239" s="33">
        <v>174.05</v>
      </c>
      <c r="I239" t="s">
        <v>261</v>
      </c>
    </row>
    <row r="240" spans="1:9" x14ac:dyDescent="0.2">
      <c r="A240">
        <v>10314</v>
      </c>
      <c r="B240" t="s">
        <v>282</v>
      </c>
      <c r="C240" t="s">
        <v>225</v>
      </c>
      <c r="D240" s="29">
        <v>40081</v>
      </c>
      <c r="E240" s="29">
        <v>40109</v>
      </c>
      <c r="F240" s="29">
        <v>40090</v>
      </c>
      <c r="G240" t="s">
        <v>227</v>
      </c>
      <c r="H240" s="33">
        <v>74.16</v>
      </c>
      <c r="I240" t="s">
        <v>261</v>
      </c>
    </row>
    <row r="241" spans="1:9" x14ac:dyDescent="0.2">
      <c r="A241">
        <v>10401</v>
      </c>
      <c r="B241" t="s">
        <v>282</v>
      </c>
      <c r="C241" t="s">
        <v>225</v>
      </c>
      <c r="D241" s="29">
        <v>40179</v>
      </c>
      <c r="E241" s="29">
        <v>40207</v>
      </c>
      <c r="F241" s="29">
        <v>40188</v>
      </c>
      <c r="G241" t="s">
        <v>223</v>
      </c>
      <c r="H241" s="33">
        <v>12.51</v>
      </c>
      <c r="I241" t="s">
        <v>261</v>
      </c>
    </row>
    <row r="242" spans="1:9" x14ac:dyDescent="0.2">
      <c r="A242">
        <v>10294</v>
      </c>
      <c r="B242" t="s">
        <v>282</v>
      </c>
      <c r="C242" t="s">
        <v>226</v>
      </c>
      <c r="D242" s="29">
        <v>40055</v>
      </c>
      <c r="E242" s="29">
        <v>40083</v>
      </c>
      <c r="F242" s="29">
        <v>40061</v>
      </c>
      <c r="G242" t="s">
        <v>227</v>
      </c>
      <c r="H242" s="33">
        <v>147.26</v>
      </c>
      <c r="I242" t="s">
        <v>261</v>
      </c>
    </row>
    <row r="243" spans="1:9" x14ac:dyDescent="0.2">
      <c r="A243">
        <v>10316</v>
      </c>
      <c r="B243" t="s">
        <v>282</v>
      </c>
      <c r="C243" t="s">
        <v>225</v>
      </c>
      <c r="D243" s="29">
        <v>40083</v>
      </c>
      <c r="E243" s="29">
        <v>40111</v>
      </c>
      <c r="F243" s="29">
        <v>40094</v>
      </c>
      <c r="G243" t="s">
        <v>231</v>
      </c>
      <c r="H243" s="33">
        <v>150.15</v>
      </c>
      <c r="I243" t="s">
        <v>261</v>
      </c>
    </row>
    <row r="244" spans="1:9" x14ac:dyDescent="0.2">
      <c r="A244">
        <v>10761</v>
      </c>
      <c r="B244" t="s">
        <v>282</v>
      </c>
      <c r="C244" t="s">
        <v>239</v>
      </c>
      <c r="D244" s="29">
        <v>40514</v>
      </c>
      <c r="E244" s="29">
        <v>40542</v>
      </c>
      <c r="F244" s="29">
        <v>40520</v>
      </c>
      <c r="G244" t="s">
        <v>227</v>
      </c>
      <c r="H244" s="33">
        <v>18.66</v>
      </c>
      <c r="I244" t="s">
        <v>261</v>
      </c>
    </row>
    <row r="245" spans="1:9" x14ac:dyDescent="0.2">
      <c r="A245">
        <v>10262</v>
      </c>
      <c r="B245" t="s">
        <v>282</v>
      </c>
      <c r="C245" t="s">
        <v>240</v>
      </c>
      <c r="D245" s="29">
        <v>40016</v>
      </c>
      <c r="E245" s="29">
        <v>40044</v>
      </c>
      <c r="F245" s="29">
        <v>40019</v>
      </c>
      <c r="G245" t="s">
        <v>231</v>
      </c>
      <c r="H245" s="33">
        <v>48.29</v>
      </c>
      <c r="I245" t="s">
        <v>261</v>
      </c>
    </row>
    <row r="246" spans="1:9" x14ac:dyDescent="0.2">
      <c r="A246">
        <v>10586</v>
      </c>
      <c r="B246" t="s">
        <v>283</v>
      </c>
      <c r="C246" t="s">
        <v>235</v>
      </c>
      <c r="D246" s="29">
        <v>40361</v>
      </c>
      <c r="E246" s="29">
        <v>40389</v>
      </c>
      <c r="F246" s="29">
        <v>40368</v>
      </c>
      <c r="G246" t="s">
        <v>223</v>
      </c>
      <c r="H246" s="33">
        <v>0.48</v>
      </c>
      <c r="I246" t="s">
        <v>263</v>
      </c>
    </row>
    <row r="247" spans="1:9" x14ac:dyDescent="0.2">
      <c r="A247">
        <v>11010</v>
      </c>
      <c r="B247" t="s">
        <v>283</v>
      </c>
      <c r="C247" t="s">
        <v>247</v>
      </c>
      <c r="D247" s="29">
        <v>40277</v>
      </c>
      <c r="E247" s="29">
        <v>40670</v>
      </c>
      <c r="F247" s="29">
        <v>40654</v>
      </c>
      <c r="G247" t="s">
        <v>227</v>
      </c>
      <c r="H247" s="33">
        <v>28.71</v>
      </c>
      <c r="I247" t="s">
        <v>263</v>
      </c>
    </row>
    <row r="248" spans="1:9" x14ac:dyDescent="0.2">
      <c r="A248">
        <v>10288</v>
      </c>
      <c r="B248" t="s">
        <v>283</v>
      </c>
      <c r="C248" t="s">
        <v>226</v>
      </c>
      <c r="D248" s="29">
        <v>40048</v>
      </c>
      <c r="E248" s="29">
        <v>40076</v>
      </c>
      <c r="F248" s="29">
        <v>40059</v>
      </c>
      <c r="G248" t="s">
        <v>223</v>
      </c>
      <c r="H248" s="33">
        <v>7.45</v>
      </c>
      <c r="I248" t="s">
        <v>263</v>
      </c>
    </row>
    <row r="249" spans="1:9" x14ac:dyDescent="0.2">
      <c r="A249">
        <v>10727</v>
      </c>
      <c r="B249" t="s">
        <v>283</v>
      </c>
      <c r="C249" t="s">
        <v>247</v>
      </c>
      <c r="D249" s="29">
        <v>40485</v>
      </c>
      <c r="E249" s="29">
        <v>40513</v>
      </c>
      <c r="F249" s="29">
        <v>40517</v>
      </c>
      <c r="G249" t="s">
        <v>223</v>
      </c>
      <c r="H249" s="33">
        <v>89.9</v>
      </c>
      <c r="I249" t="s">
        <v>263</v>
      </c>
    </row>
    <row r="250" spans="1:9" x14ac:dyDescent="0.2">
      <c r="A250">
        <v>10562</v>
      </c>
      <c r="B250" t="s">
        <v>283</v>
      </c>
      <c r="C250" t="s">
        <v>225</v>
      </c>
      <c r="D250" s="29">
        <v>40338</v>
      </c>
      <c r="E250" s="29">
        <v>40366</v>
      </c>
      <c r="F250" s="29">
        <v>40341</v>
      </c>
      <c r="G250" t="s">
        <v>223</v>
      </c>
      <c r="H250" s="33">
        <v>22.95</v>
      </c>
      <c r="I250" t="s">
        <v>263</v>
      </c>
    </row>
    <row r="251" spans="1:9" x14ac:dyDescent="0.2">
      <c r="A251">
        <v>10908</v>
      </c>
      <c r="B251" t="s">
        <v>283</v>
      </c>
      <c r="C251" t="s">
        <v>226</v>
      </c>
      <c r="D251" s="29">
        <v>40235</v>
      </c>
      <c r="E251" s="29">
        <v>40628</v>
      </c>
      <c r="F251" s="29">
        <v>40608</v>
      </c>
      <c r="G251" t="s">
        <v>227</v>
      </c>
      <c r="H251" s="33">
        <v>32.96</v>
      </c>
      <c r="I251" t="s">
        <v>263</v>
      </c>
    </row>
    <row r="252" spans="1:9" x14ac:dyDescent="0.2">
      <c r="A252">
        <v>10428</v>
      </c>
      <c r="B252" t="s">
        <v>283</v>
      </c>
      <c r="C252" t="s">
        <v>233</v>
      </c>
      <c r="D252" s="29">
        <v>40206</v>
      </c>
      <c r="E252" s="29">
        <v>40234</v>
      </c>
      <c r="F252" s="29">
        <v>40213</v>
      </c>
      <c r="G252" t="s">
        <v>223</v>
      </c>
      <c r="H252" s="33">
        <v>11.09</v>
      </c>
      <c r="I252" t="s">
        <v>263</v>
      </c>
    </row>
    <row r="253" spans="1:9" x14ac:dyDescent="0.2">
      <c r="A253">
        <v>10443</v>
      </c>
      <c r="B253" t="s">
        <v>283</v>
      </c>
      <c r="C253" t="s">
        <v>240</v>
      </c>
      <c r="D253" s="29">
        <v>40221</v>
      </c>
      <c r="E253" s="29">
        <v>40249</v>
      </c>
      <c r="F253" s="29">
        <v>40223</v>
      </c>
      <c r="G253" t="s">
        <v>223</v>
      </c>
      <c r="H253" s="33">
        <v>13.95</v>
      </c>
      <c r="I253" t="s">
        <v>263</v>
      </c>
    </row>
    <row r="254" spans="1:9" x14ac:dyDescent="0.2">
      <c r="A254">
        <v>10655</v>
      </c>
      <c r="B254" t="s">
        <v>283</v>
      </c>
      <c r="C254" t="s">
        <v>225</v>
      </c>
      <c r="D254" s="29">
        <v>40424</v>
      </c>
      <c r="E254" s="29">
        <v>40452</v>
      </c>
      <c r="F254" s="29">
        <v>40432</v>
      </c>
      <c r="G254" t="s">
        <v>227</v>
      </c>
      <c r="H254" s="33">
        <v>4.41</v>
      </c>
      <c r="I254" t="s">
        <v>263</v>
      </c>
    </row>
    <row r="255" spans="1:9" x14ac:dyDescent="0.2">
      <c r="A255">
        <v>10942</v>
      </c>
      <c r="B255" t="s">
        <v>283</v>
      </c>
      <c r="C255" t="s">
        <v>235</v>
      </c>
      <c r="D255" s="29">
        <v>40248</v>
      </c>
      <c r="E255" s="29">
        <v>40641</v>
      </c>
      <c r="F255" s="29">
        <v>40620</v>
      </c>
      <c r="G255" t="s">
        <v>231</v>
      </c>
      <c r="H255" s="33">
        <v>17.95</v>
      </c>
      <c r="I255" t="s">
        <v>263</v>
      </c>
    </row>
    <row r="256" spans="1:9" x14ac:dyDescent="0.2">
      <c r="A256">
        <v>10812</v>
      </c>
      <c r="B256" t="s">
        <v>283</v>
      </c>
      <c r="C256" t="s">
        <v>239</v>
      </c>
      <c r="D256" s="29">
        <v>40180</v>
      </c>
      <c r="E256" s="29">
        <v>40573</v>
      </c>
      <c r="F256" s="29">
        <v>40555</v>
      </c>
      <c r="G256" t="s">
        <v>223</v>
      </c>
      <c r="H256" s="33">
        <v>59.78</v>
      </c>
      <c r="I256" t="s">
        <v>263</v>
      </c>
    </row>
    <row r="257" spans="1:9" x14ac:dyDescent="0.2">
      <c r="A257">
        <v>10648</v>
      </c>
      <c r="B257" t="s">
        <v>284</v>
      </c>
      <c r="C257" t="s">
        <v>239</v>
      </c>
      <c r="D257" s="29">
        <v>40418</v>
      </c>
      <c r="E257" s="29">
        <v>40460</v>
      </c>
      <c r="F257" s="29">
        <v>40430</v>
      </c>
      <c r="G257" t="s">
        <v>227</v>
      </c>
      <c r="H257" s="33">
        <v>14.25</v>
      </c>
      <c r="I257" t="s">
        <v>254</v>
      </c>
    </row>
    <row r="258" spans="1:9" x14ac:dyDescent="0.2">
      <c r="A258">
        <v>10813</v>
      </c>
      <c r="B258" t="s">
        <v>284</v>
      </c>
      <c r="C258" t="s">
        <v>225</v>
      </c>
      <c r="D258" s="29">
        <v>40183</v>
      </c>
      <c r="E258" s="29">
        <v>40576</v>
      </c>
      <c r="F258" s="29">
        <v>40552</v>
      </c>
      <c r="G258" t="s">
        <v>223</v>
      </c>
      <c r="H258" s="33">
        <v>47.38</v>
      </c>
      <c r="I258" t="s">
        <v>254</v>
      </c>
    </row>
    <row r="259" spans="1:9" x14ac:dyDescent="0.2">
      <c r="A259">
        <v>10622</v>
      </c>
      <c r="B259" t="s">
        <v>284</v>
      </c>
      <c r="C259" t="s">
        <v>226</v>
      </c>
      <c r="D259" s="29">
        <v>40396</v>
      </c>
      <c r="E259" s="29">
        <v>40424</v>
      </c>
      <c r="F259" s="29">
        <v>40401</v>
      </c>
      <c r="G259" t="s">
        <v>231</v>
      </c>
      <c r="H259" s="33">
        <v>50.97</v>
      </c>
      <c r="I259" t="s">
        <v>254</v>
      </c>
    </row>
    <row r="260" spans="1:9" x14ac:dyDescent="0.2">
      <c r="A260">
        <v>10447</v>
      </c>
      <c r="B260" t="s">
        <v>284</v>
      </c>
      <c r="C260" t="s">
        <v>226</v>
      </c>
      <c r="D260" s="29">
        <v>40223</v>
      </c>
      <c r="E260" s="29">
        <v>40251</v>
      </c>
      <c r="F260" s="29">
        <v>40244</v>
      </c>
      <c r="G260" t="s">
        <v>227</v>
      </c>
      <c r="H260" s="33">
        <v>68.66</v>
      </c>
      <c r="I260" t="s">
        <v>254</v>
      </c>
    </row>
    <row r="261" spans="1:9" x14ac:dyDescent="0.2">
      <c r="A261">
        <v>10299</v>
      </c>
      <c r="B261" t="s">
        <v>284</v>
      </c>
      <c r="C261" t="s">
        <v>226</v>
      </c>
      <c r="D261" s="29">
        <v>40062</v>
      </c>
      <c r="E261" s="29">
        <v>40090</v>
      </c>
      <c r="F261" s="29">
        <v>40069</v>
      </c>
      <c r="G261" t="s">
        <v>227</v>
      </c>
      <c r="H261" s="33">
        <v>29.76</v>
      </c>
      <c r="I261" t="s">
        <v>254</v>
      </c>
    </row>
    <row r="262" spans="1:9" x14ac:dyDescent="0.2">
      <c r="A262">
        <v>10287</v>
      </c>
      <c r="B262" t="s">
        <v>284</v>
      </c>
      <c r="C262" t="s">
        <v>240</v>
      </c>
      <c r="D262" s="29">
        <v>40047</v>
      </c>
      <c r="E262" s="29">
        <v>40075</v>
      </c>
      <c r="F262" s="29">
        <v>40053</v>
      </c>
      <c r="G262" t="s">
        <v>231</v>
      </c>
      <c r="H262" s="33">
        <v>12.76</v>
      </c>
      <c r="I262" t="s">
        <v>254</v>
      </c>
    </row>
    <row r="263" spans="1:9" x14ac:dyDescent="0.2">
      <c r="A263">
        <v>10563</v>
      </c>
      <c r="B263" t="s">
        <v>284</v>
      </c>
      <c r="C263" t="s">
        <v>247</v>
      </c>
      <c r="D263" s="29">
        <v>40339</v>
      </c>
      <c r="E263" s="29">
        <v>40381</v>
      </c>
      <c r="F263" s="29">
        <v>40353</v>
      </c>
      <c r="G263" t="s">
        <v>227</v>
      </c>
      <c r="H263" s="33">
        <v>60.43</v>
      </c>
      <c r="I263" t="s">
        <v>254</v>
      </c>
    </row>
    <row r="264" spans="1:9" x14ac:dyDescent="0.2">
      <c r="A264">
        <v>10877</v>
      </c>
      <c r="B264" t="s">
        <v>284</v>
      </c>
      <c r="C264" t="s">
        <v>225</v>
      </c>
      <c r="D264" s="29">
        <v>40218</v>
      </c>
      <c r="E264" s="29">
        <v>40611</v>
      </c>
      <c r="F264" s="29">
        <v>40593</v>
      </c>
      <c r="G264" t="s">
        <v>223</v>
      </c>
      <c r="H264" s="33">
        <v>38.06</v>
      </c>
      <c r="I264" t="s">
        <v>254</v>
      </c>
    </row>
    <row r="265" spans="1:9" x14ac:dyDescent="0.2">
      <c r="A265">
        <v>10481</v>
      </c>
      <c r="B265" t="s">
        <v>284</v>
      </c>
      <c r="C265" t="s">
        <v>240</v>
      </c>
      <c r="D265" s="29">
        <v>40257</v>
      </c>
      <c r="E265" s="29">
        <v>40285</v>
      </c>
      <c r="F265" s="29">
        <v>40262</v>
      </c>
      <c r="G265" t="s">
        <v>227</v>
      </c>
      <c r="H265" s="33">
        <v>64.33</v>
      </c>
      <c r="I265" t="s">
        <v>254</v>
      </c>
    </row>
    <row r="266" spans="1:9" x14ac:dyDescent="0.2">
      <c r="A266">
        <v>10851</v>
      </c>
      <c r="B266" t="s">
        <v>284</v>
      </c>
      <c r="C266" t="s">
        <v>239</v>
      </c>
      <c r="D266" s="29">
        <v>40204</v>
      </c>
      <c r="E266" s="29">
        <v>40597</v>
      </c>
      <c r="F266" s="29">
        <v>40576</v>
      </c>
      <c r="G266" t="s">
        <v>223</v>
      </c>
      <c r="H266" s="33">
        <v>160.55000000000001</v>
      </c>
      <c r="I266" t="s">
        <v>254</v>
      </c>
    </row>
    <row r="267" spans="1:9" x14ac:dyDescent="0.2">
      <c r="A267">
        <v>11033</v>
      </c>
      <c r="B267" t="s">
        <v>285</v>
      </c>
      <c r="C267" t="s">
        <v>233</v>
      </c>
      <c r="D267" s="29">
        <v>40285</v>
      </c>
      <c r="E267" s="29">
        <v>40678</v>
      </c>
      <c r="F267" s="29">
        <v>40656</v>
      </c>
      <c r="G267" t="s">
        <v>231</v>
      </c>
      <c r="H267" s="33">
        <v>84.74</v>
      </c>
      <c r="I267" t="s">
        <v>252</v>
      </c>
    </row>
    <row r="268" spans="1:9" x14ac:dyDescent="0.2">
      <c r="A268">
        <v>10751</v>
      </c>
      <c r="B268" t="s">
        <v>285</v>
      </c>
      <c r="C268" t="s">
        <v>229</v>
      </c>
      <c r="D268" s="29">
        <v>40506</v>
      </c>
      <c r="E268" s="29">
        <v>40534</v>
      </c>
      <c r="F268" s="29">
        <v>40515</v>
      </c>
      <c r="G268" t="s">
        <v>231</v>
      </c>
      <c r="H268" s="33">
        <v>130.79</v>
      </c>
      <c r="I268" t="s">
        <v>252</v>
      </c>
    </row>
    <row r="269" spans="1:9" x14ac:dyDescent="0.2">
      <c r="A269">
        <v>10951</v>
      </c>
      <c r="B269" t="s">
        <v>285</v>
      </c>
      <c r="C269" t="s">
        <v>235</v>
      </c>
      <c r="D269" s="29">
        <v>40253</v>
      </c>
      <c r="E269" s="29">
        <v>40660</v>
      </c>
      <c r="F269" s="29">
        <v>40640</v>
      </c>
      <c r="G269" t="s">
        <v>227</v>
      </c>
      <c r="H269" s="33">
        <v>30.85</v>
      </c>
      <c r="I269" t="s">
        <v>252</v>
      </c>
    </row>
    <row r="270" spans="1:9" x14ac:dyDescent="0.2">
      <c r="A270">
        <v>10255</v>
      </c>
      <c r="B270" t="s">
        <v>285</v>
      </c>
      <c r="C270" t="s">
        <v>235</v>
      </c>
      <c r="D270" s="29">
        <v>40006</v>
      </c>
      <c r="E270" s="29">
        <v>40034</v>
      </c>
      <c r="F270" s="29">
        <v>40009</v>
      </c>
      <c r="G270" t="s">
        <v>231</v>
      </c>
      <c r="H270" s="33">
        <v>148.33000000000001</v>
      </c>
      <c r="I270" t="s">
        <v>252</v>
      </c>
    </row>
    <row r="271" spans="1:9" x14ac:dyDescent="0.2">
      <c r="A271">
        <v>10537</v>
      </c>
      <c r="B271" t="s">
        <v>285</v>
      </c>
      <c r="C271" t="s">
        <v>225</v>
      </c>
      <c r="D271" s="29">
        <v>40312</v>
      </c>
      <c r="E271" s="29">
        <v>40326</v>
      </c>
      <c r="F271" s="29">
        <v>40317</v>
      </c>
      <c r="G271" t="s">
        <v>223</v>
      </c>
      <c r="H271" s="33">
        <v>78.849999999999994</v>
      </c>
      <c r="I271" t="s">
        <v>252</v>
      </c>
    </row>
    <row r="272" spans="1:9" x14ac:dyDescent="0.2">
      <c r="A272">
        <v>10758</v>
      </c>
      <c r="B272" t="s">
        <v>285</v>
      </c>
      <c r="C272" t="s">
        <v>229</v>
      </c>
      <c r="D272" s="29">
        <v>40510</v>
      </c>
      <c r="E272" s="29">
        <v>40538</v>
      </c>
      <c r="F272" s="29">
        <v>40516</v>
      </c>
      <c r="G272" t="s">
        <v>231</v>
      </c>
      <c r="H272" s="33">
        <v>138.16999999999999</v>
      </c>
      <c r="I272" t="s">
        <v>252</v>
      </c>
    </row>
    <row r="273" spans="1:9" x14ac:dyDescent="0.2">
      <c r="A273">
        <v>10419</v>
      </c>
      <c r="B273" t="s">
        <v>285</v>
      </c>
      <c r="C273" t="s">
        <v>226</v>
      </c>
      <c r="D273" s="29">
        <v>40198</v>
      </c>
      <c r="E273" s="29">
        <v>40226</v>
      </c>
      <c r="F273" s="29">
        <v>40208</v>
      </c>
      <c r="G273" t="s">
        <v>227</v>
      </c>
      <c r="H273" s="33">
        <v>137.35</v>
      </c>
      <c r="I273" t="s">
        <v>252</v>
      </c>
    </row>
    <row r="274" spans="1:9" x14ac:dyDescent="0.2">
      <c r="A274">
        <v>10666</v>
      </c>
      <c r="B274" t="s">
        <v>285</v>
      </c>
      <c r="C274" t="s">
        <v>233</v>
      </c>
      <c r="D274" s="29">
        <v>40433</v>
      </c>
      <c r="E274" s="29">
        <v>40461</v>
      </c>
      <c r="F274" s="29">
        <v>40443</v>
      </c>
      <c r="G274" t="s">
        <v>227</v>
      </c>
      <c r="H274" s="33">
        <v>232.42</v>
      </c>
      <c r="I274" t="s">
        <v>252</v>
      </c>
    </row>
    <row r="275" spans="1:9" x14ac:dyDescent="0.2">
      <c r="A275">
        <v>10931</v>
      </c>
      <c r="B275" t="s">
        <v>285</v>
      </c>
      <c r="C275" t="s">
        <v>226</v>
      </c>
      <c r="D275" s="29">
        <v>40243</v>
      </c>
      <c r="E275" s="29">
        <v>40622</v>
      </c>
      <c r="F275" s="29">
        <v>40621</v>
      </c>
      <c r="G275" t="s">
        <v>227</v>
      </c>
      <c r="H275" s="33">
        <v>13.6</v>
      </c>
      <c r="I275" t="s">
        <v>252</v>
      </c>
    </row>
    <row r="276" spans="1:9" x14ac:dyDescent="0.2">
      <c r="A276">
        <v>11013</v>
      </c>
      <c r="B276" t="s">
        <v>286</v>
      </c>
      <c r="C276" t="s">
        <v>247</v>
      </c>
      <c r="D276" s="29">
        <v>40277</v>
      </c>
      <c r="E276" s="29">
        <v>40670</v>
      </c>
      <c r="F276" s="29">
        <v>40643</v>
      </c>
      <c r="G276" t="s">
        <v>223</v>
      </c>
      <c r="H276" s="33">
        <v>32.99</v>
      </c>
      <c r="I276" t="s">
        <v>245</v>
      </c>
    </row>
    <row r="277" spans="1:9" x14ac:dyDescent="0.2">
      <c r="A277">
        <v>10917</v>
      </c>
      <c r="B277" t="s">
        <v>286</v>
      </c>
      <c r="C277" t="s">
        <v>226</v>
      </c>
      <c r="D277" s="29">
        <v>40239</v>
      </c>
      <c r="E277" s="29">
        <v>40632</v>
      </c>
      <c r="F277" s="29">
        <v>40613</v>
      </c>
      <c r="G277" t="s">
        <v>227</v>
      </c>
      <c r="H277" s="33">
        <v>8.2899999999999991</v>
      </c>
      <c r="I277" t="s">
        <v>245</v>
      </c>
    </row>
    <row r="278" spans="1:9" x14ac:dyDescent="0.2">
      <c r="A278">
        <v>10281</v>
      </c>
      <c r="B278" t="s">
        <v>286</v>
      </c>
      <c r="C278" t="s">
        <v>226</v>
      </c>
      <c r="D278" s="29">
        <v>40039</v>
      </c>
      <c r="E278" s="29">
        <v>40053</v>
      </c>
      <c r="F278" s="29">
        <v>40046</v>
      </c>
      <c r="G278" t="s">
        <v>223</v>
      </c>
      <c r="H278" s="33">
        <v>2.94</v>
      </c>
      <c r="I278" t="s">
        <v>245</v>
      </c>
    </row>
    <row r="279" spans="1:9" x14ac:dyDescent="0.2">
      <c r="A279">
        <v>10306</v>
      </c>
      <c r="B279" t="s">
        <v>286</v>
      </c>
      <c r="C279" t="s">
        <v>225</v>
      </c>
      <c r="D279" s="29">
        <v>40072</v>
      </c>
      <c r="E279" s="29">
        <v>40100</v>
      </c>
      <c r="F279" s="29">
        <v>40079</v>
      </c>
      <c r="G279" t="s">
        <v>231</v>
      </c>
      <c r="H279" s="33">
        <v>7.56</v>
      </c>
      <c r="I279" t="s">
        <v>245</v>
      </c>
    </row>
    <row r="280" spans="1:9" x14ac:dyDescent="0.2">
      <c r="A280">
        <v>10282</v>
      </c>
      <c r="B280" t="s">
        <v>286</v>
      </c>
      <c r="C280" t="s">
        <v>226</v>
      </c>
      <c r="D280" s="29">
        <v>40040</v>
      </c>
      <c r="E280" s="29">
        <v>40068</v>
      </c>
      <c r="F280" s="29">
        <v>40046</v>
      </c>
      <c r="G280" t="s">
        <v>223</v>
      </c>
      <c r="H280" s="33">
        <v>12.69</v>
      </c>
      <c r="I280" t="s">
        <v>245</v>
      </c>
    </row>
    <row r="281" spans="1:9" x14ac:dyDescent="0.2">
      <c r="A281">
        <v>10831</v>
      </c>
      <c r="B281" t="s">
        <v>287</v>
      </c>
      <c r="C281" t="s">
        <v>229</v>
      </c>
      <c r="D281" s="29">
        <v>40192</v>
      </c>
      <c r="E281" s="29">
        <v>40585</v>
      </c>
      <c r="F281" s="29">
        <v>40566</v>
      </c>
      <c r="G281" t="s">
        <v>227</v>
      </c>
      <c r="H281" s="33">
        <v>72.19</v>
      </c>
      <c r="I281" t="s">
        <v>288</v>
      </c>
    </row>
    <row r="282" spans="1:9" x14ac:dyDescent="0.2">
      <c r="A282">
        <v>10639</v>
      </c>
      <c r="B282" t="s">
        <v>287</v>
      </c>
      <c r="C282" t="s">
        <v>233</v>
      </c>
      <c r="D282" s="29">
        <v>40410</v>
      </c>
      <c r="E282" s="29">
        <v>40438</v>
      </c>
      <c r="F282" s="29">
        <v>40417</v>
      </c>
      <c r="G282" t="s">
        <v>231</v>
      </c>
      <c r="H282" s="33">
        <v>38.64</v>
      </c>
      <c r="I282" t="s">
        <v>288</v>
      </c>
    </row>
    <row r="283" spans="1:9" x14ac:dyDescent="0.2">
      <c r="A283">
        <v>10520</v>
      </c>
      <c r="B283" t="s">
        <v>287</v>
      </c>
      <c r="C283" t="s">
        <v>233</v>
      </c>
      <c r="D283" s="29">
        <v>40297</v>
      </c>
      <c r="E283" s="29">
        <v>40325</v>
      </c>
      <c r="F283" s="29">
        <v>40299</v>
      </c>
      <c r="G283" t="s">
        <v>223</v>
      </c>
      <c r="H283" s="33">
        <v>13.37</v>
      </c>
      <c r="I283" t="s">
        <v>288</v>
      </c>
    </row>
    <row r="284" spans="1:9" x14ac:dyDescent="0.2">
      <c r="A284">
        <v>10387</v>
      </c>
      <c r="B284" t="s">
        <v>287</v>
      </c>
      <c r="C284" t="s">
        <v>225</v>
      </c>
      <c r="D284" s="29">
        <v>40165</v>
      </c>
      <c r="E284" s="29">
        <v>40193</v>
      </c>
      <c r="F284" s="29">
        <v>40167</v>
      </c>
      <c r="G284" t="s">
        <v>227</v>
      </c>
      <c r="H284" s="33">
        <v>93.63</v>
      </c>
      <c r="I284" t="s">
        <v>288</v>
      </c>
    </row>
    <row r="285" spans="1:9" x14ac:dyDescent="0.2">
      <c r="A285">
        <v>11015</v>
      </c>
      <c r="B285" t="s">
        <v>287</v>
      </c>
      <c r="C285" t="s">
        <v>247</v>
      </c>
      <c r="D285" s="29">
        <v>40278</v>
      </c>
      <c r="E285" s="29">
        <v>40657</v>
      </c>
      <c r="F285" s="29">
        <v>40653</v>
      </c>
      <c r="G285" t="s">
        <v>227</v>
      </c>
      <c r="H285" s="33">
        <v>4.62</v>
      </c>
      <c r="I285" t="s">
        <v>288</v>
      </c>
    </row>
    <row r="286" spans="1:9" x14ac:dyDescent="0.2">
      <c r="A286">
        <v>10909</v>
      </c>
      <c r="B286" t="s">
        <v>287</v>
      </c>
      <c r="C286" t="s">
        <v>225</v>
      </c>
      <c r="D286" s="29">
        <v>40235</v>
      </c>
      <c r="E286" s="29">
        <v>40628</v>
      </c>
      <c r="F286" s="29">
        <v>40612</v>
      </c>
      <c r="G286" t="s">
        <v>227</v>
      </c>
      <c r="H286" s="33">
        <v>53.05</v>
      </c>
      <c r="I286" t="s">
        <v>288</v>
      </c>
    </row>
    <row r="287" spans="1:9" x14ac:dyDescent="0.2">
      <c r="A287">
        <v>10678</v>
      </c>
      <c r="B287" t="s">
        <v>289</v>
      </c>
      <c r="C287" t="s">
        <v>233</v>
      </c>
      <c r="D287" s="29">
        <v>40444</v>
      </c>
      <c r="E287" s="29">
        <v>40472</v>
      </c>
      <c r="F287" s="29">
        <v>40467</v>
      </c>
      <c r="G287" t="s">
        <v>231</v>
      </c>
      <c r="H287" s="33">
        <v>388.98</v>
      </c>
      <c r="I287" t="s">
        <v>261</v>
      </c>
    </row>
    <row r="288" spans="1:9" x14ac:dyDescent="0.2">
      <c r="A288">
        <v>11030</v>
      </c>
      <c r="B288" t="s">
        <v>289</v>
      </c>
      <c r="C288" t="s">
        <v>233</v>
      </c>
      <c r="D288" s="29">
        <v>40285</v>
      </c>
      <c r="E288" s="29">
        <v>40678</v>
      </c>
      <c r="F288" s="29">
        <v>40660</v>
      </c>
      <c r="G288" t="s">
        <v>227</v>
      </c>
      <c r="H288" s="33">
        <v>830.75</v>
      </c>
      <c r="I288" t="s">
        <v>261</v>
      </c>
    </row>
    <row r="289" spans="1:9" x14ac:dyDescent="0.2">
      <c r="A289">
        <v>10398</v>
      </c>
      <c r="B289" t="s">
        <v>289</v>
      </c>
      <c r="C289" t="s">
        <v>247</v>
      </c>
      <c r="D289" s="29">
        <v>40177</v>
      </c>
      <c r="E289" s="29">
        <v>40205</v>
      </c>
      <c r="F289" s="29">
        <v>40187</v>
      </c>
      <c r="G289" t="s">
        <v>231</v>
      </c>
      <c r="H289" s="33">
        <v>89.16</v>
      </c>
      <c r="I289" t="s">
        <v>261</v>
      </c>
    </row>
    <row r="290" spans="1:9" x14ac:dyDescent="0.2">
      <c r="A290">
        <v>10657</v>
      </c>
      <c r="B290" t="s">
        <v>289</v>
      </c>
      <c r="C290" t="s">
        <v>247</v>
      </c>
      <c r="D290" s="29">
        <v>40425</v>
      </c>
      <c r="E290" s="29">
        <v>40453</v>
      </c>
      <c r="F290" s="29">
        <v>40436</v>
      </c>
      <c r="G290" t="s">
        <v>227</v>
      </c>
      <c r="H290" s="33">
        <v>352.69</v>
      </c>
      <c r="I290" t="s">
        <v>261</v>
      </c>
    </row>
    <row r="291" spans="1:9" x14ac:dyDescent="0.2">
      <c r="A291">
        <v>10894</v>
      </c>
      <c r="B291" t="s">
        <v>289</v>
      </c>
      <c r="C291" t="s">
        <v>225</v>
      </c>
      <c r="D291" s="29">
        <v>40227</v>
      </c>
      <c r="E291" s="29">
        <v>40620</v>
      </c>
      <c r="F291" s="29">
        <v>40594</v>
      </c>
      <c r="G291" t="s">
        <v>223</v>
      </c>
      <c r="H291" s="33">
        <v>116.13</v>
      </c>
      <c r="I291" t="s">
        <v>261</v>
      </c>
    </row>
    <row r="292" spans="1:9" x14ac:dyDescent="0.2">
      <c r="A292">
        <v>10510</v>
      </c>
      <c r="B292" t="s">
        <v>289</v>
      </c>
      <c r="C292" t="s">
        <v>222</v>
      </c>
      <c r="D292" s="29">
        <v>40286</v>
      </c>
      <c r="E292" s="29">
        <v>40314</v>
      </c>
      <c r="F292" s="29">
        <v>40296</v>
      </c>
      <c r="G292" t="s">
        <v>231</v>
      </c>
      <c r="H292" s="33">
        <v>367.63</v>
      </c>
      <c r="I292" t="s">
        <v>261</v>
      </c>
    </row>
    <row r="293" spans="1:9" x14ac:dyDescent="0.2">
      <c r="A293">
        <v>10757</v>
      </c>
      <c r="B293" t="s">
        <v>289</v>
      </c>
      <c r="C293" t="s">
        <v>222</v>
      </c>
      <c r="D293" s="29">
        <v>40509</v>
      </c>
      <c r="E293" s="29">
        <v>40537</v>
      </c>
      <c r="F293" s="29">
        <v>40527</v>
      </c>
      <c r="G293" t="s">
        <v>223</v>
      </c>
      <c r="H293" s="33">
        <v>8.19</v>
      </c>
      <c r="I293" t="s">
        <v>261</v>
      </c>
    </row>
    <row r="294" spans="1:9" x14ac:dyDescent="0.2">
      <c r="A294">
        <v>10393</v>
      </c>
      <c r="B294" t="s">
        <v>289</v>
      </c>
      <c r="C294" t="s">
        <v>225</v>
      </c>
      <c r="D294" s="29">
        <v>40172</v>
      </c>
      <c r="E294" s="29">
        <v>40200</v>
      </c>
      <c r="F294" s="29">
        <v>40181</v>
      </c>
      <c r="G294" t="s">
        <v>231</v>
      </c>
      <c r="H294" s="33">
        <v>126.56</v>
      </c>
      <c r="I294" t="s">
        <v>261</v>
      </c>
    </row>
    <row r="295" spans="1:9" x14ac:dyDescent="0.2">
      <c r="A295">
        <v>10984</v>
      </c>
      <c r="B295" t="s">
        <v>289</v>
      </c>
      <c r="C295" t="s">
        <v>225</v>
      </c>
      <c r="D295" s="29">
        <v>40267</v>
      </c>
      <c r="E295" s="29">
        <v>40660</v>
      </c>
      <c r="F295" s="29">
        <v>40636</v>
      </c>
      <c r="G295" t="s">
        <v>231</v>
      </c>
      <c r="H295" s="33">
        <v>211.22</v>
      </c>
      <c r="I295" t="s">
        <v>261</v>
      </c>
    </row>
    <row r="296" spans="1:9" x14ac:dyDescent="0.2">
      <c r="A296">
        <v>10983</v>
      </c>
      <c r="B296" t="s">
        <v>289</v>
      </c>
      <c r="C296" t="s">
        <v>247</v>
      </c>
      <c r="D296" s="29">
        <v>40264</v>
      </c>
      <c r="E296" s="29">
        <v>40657</v>
      </c>
      <c r="F296" s="29">
        <v>40639</v>
      </c>
      <c r="G296" t="s">
        <v>227</v>
      </c>
      <c r="H296" s="33">
        <v>657.54</v>
      </c>
      <c r="I296" t="s">
        <v>261</v>
      </c>
    </row>
    <row r="297" spans="1:9" x14ac:dyDescent="0.2">
      <c r="A297">
        <v>10700</v>
      </c>
      <c r="B297" t="s">
        <v>289</v>
      </c>
      <c r="C297" t="s">
        <v>229</v>
      </c>
      <c r="D297" s="29">
        <v>40461</v>
      </c>
      <c r="E297" s="29">
        <v>40489</v>
      </c>
      <c r="F297" s="29">
        <v>40467</v>
      </c>
      <c r="G297" t="s">
        <v>223</v>
      </c>
      <c r="H297" s="33">
        <v>65.099999999999994</v>
      </c>
      <c r="I297" t="s">
        <v>261</v>
      </c>
    </row>
    <row r="298" spans="1:9" x14ac:dyDescent="0.2">
      <c r="A298">
        <v>10324</v>
      </c>
      <c r="B298" t="s">
        <v>289</v>
      </c>
      <c r="C298" t="s">
        <v>235</v>
      </c>
      <c r="D298" s="29">
        <v>40094</v>
      </c>
      <c r="E298" s="29">
        <v>40122</v>
      </c>
      <c r="F298" s="29">
        <v>40096</v>
      </c>
      <c r="G298" t="s">
        <v>223</v>
      </c>
      <c r="H298" s="33">
        <v>214.27</v>
      </c>
      <c r="I298" t="s">
        <v>261</v>
      </c>
    </row>
    <row r="299" spans="1:9" x14ac:dyDescent="0.2">
      <c r="A299">
        <v>11002</v>
      </c>
      <c r="B299" t="s">
        <v>289</v>
      </c>
      <c r="C299" t="s">
        <v>226</v>
      </c>
      <c r="D299" s="29">
        <v>40274</v>
      </c>
      <c r="E299" s="29">
        <v>40667</v>
      </c>
      <c r="F299" s="29">
        <v>40649</v>
      </c>
      <c r="G299" t="s">
        <v>223</v>
      </c>
      <c r="H299" s="33">
        <v>141.16</v>
      </c>
      <c r="I299" t="s">
        <v>261</v>
      </c>
    </row>
    <row r="300" spans="1:9" x14ac:dyDescent="0.2">
      <c r="A300">
        <v>10748</v>
      </c>
      <c r="B300" t="s">
        <v>289</v>
      </c>
      <c r="C300" t="s">
        <v>229</v>
      </c>
      <c r="D300" s="29">
        <v>40502</v>
      </c>
      <c r="E300" s="29">
        <v>40530</v>
      </c>
      <c r="F300" s="29">
        <v>40510</v>
      </c>
      <c r="G300" t="s">
        <v>223</v>
      </c>
      <c r="H300" s="33">
        <v>232.55</v>
      </c>
      <c r="I300" t="s">
        <v>261</v>
      </c>
    </row>
    <row r="301" spans="1:9" x14ac:dyDescent="0.2">
      <c r="A301">
        <v>10603</v>
      </c>
      <c r="B301" t="s">
        <v>289</v>
      </c>
      <c r="C301" t="s">
        <v>240</v>
      </c>
      <c r="D301" s="29">
        <v>40377</v>
      </c>
      <c r="E301" s="29">
        <v>40405</v>
      </c>
      <c r="F301" s="29">
        <v>40398</v>
      </c>
      <c r="G301" t="s">
        <v>227</v>
      </c>
      <c r="H301" s="33">
        <v>48.77</v>
      </c>
      <c r="I301" t="s">
        <v>261</v>
      </c>
    </row>
    <row r="302" spans="1:9" x14ac:dyDescent="0.2">
      <c r="A302">
        <v>11031</v>
      </c>
      <c r="B302" t="s">
        <v>289</v>
      </c>
      <c r="C302" t="s">
        <v>222</v>
      </c>
      <c r="D302" s="29">
        <v>40285</v>
      </c>
      <c r="E302" s="29">
        <v>40678</v>
      </c>
      <c r="F302" s="29">
        <v>40657</v>
      </c>
      <c r="G302" t="s">
        <v>227</v>
      </c>
      <c r="H302" s="33">
        <v>227.22</v>
      </c>
      <c r="I302" t="s">
        <v>261</v>
      </c>
    </row>
    <row r="303" spans="1:9" x14ac:dyDescent="0.2">
      <c r="A303">
        <v>10612</v>
      </c>
      <c r="B303" t="s">
        <v>289</v>
      </c>
      <c r="C303" t="s">
        <v>225</v>
      </c>
      <c r="D303" s="29">
        <v>40387</v>
      </c>
      <c r="E303" s="29">
        <v>40415</v>
      </c>
      <c r="F303" s="29">
        <v>40391</v>
      </c>
      <c r="G303" t="s">
        <v>227</v>
      </c>
      <c r="H303" s="33">
        <v>544.08000000000004</v>
      </c>
      <c r="I303" t="s">
        <v>261</v>
      </c>
    </row>
    <row r="304" spans="1:9" x14ac:dyDescent="0.2">
      <c r="A304">
        <v>10941</v>
      </c>
      <c r="B304" t="s">
        <v>289</v>
      </c>
      <c r="C304" t="s">
        <v>233</v>
      </c>
      <c r="D304" s="29">
        <v>40248</v>
      </c>
      <c r="E304" s="29">
        <v>40641</v>
      </c>
      <c r="F304" s="29">
        <v>40622</v>
      </c>
      <c r="G304" t="s">
        <v>227</v>
      </c>
      <c r="H304" s="33">
        <v>400.81</v>
      </c>
      <c r="I304" t="s">
        <v>261</v>
      </c>
    </row>
    <row r="305" spans="1:9" x14ac:dyDescent="0.2">
      <c r="A305">
        <v>10440</v>
      </c>
      <c r="B305" t="s">
        <v>289</v>
      </c>
      <c r="C305" t="s">
        <v>226</v>
      </c>
      <c r="D305" s="29">
        <v>40219</v>
      </c>
      <c r="E305" s="29">
        <v>40247</v>
      </c>
      <c r="F305" s="29">
        <v>40237</v>
      </c>
      <c r="G305" t="s">
        <v>227</v>
      </c>
      <c r="H305" s="33">
        <v>86.53</v>
      </c>
      <c r="I305" t="s">
        <v>261</v>
      </c>
    </row>
    <row r="306" spans="1:9" x14ac:dyDescent="0.2">
      <c r="A306">
        <v>10607</v>
      </c>
      <c r="B306" t="s">
        <v>289</v>
      </c>
      <c r="C306" t="s">
        <v>239</v>
      </c>
      <c r="D306" s="29">
        <v>40381</v>
      </c>
      <c r="E306" s="29">
        <v>40409</v>
      </c>
      <c r="F306" s="29">
        <v>40384</v>
      </c>
      <c r="G306" t="s">
        <v>223</v>
      </c>
      <c r="H306" s="33">
        <v>200.24</v>
      </c>
      <c r="I306" t="s">
        <v>261</v>
      </c>
    </row>
    <row r="307" spans="1:9" x14ac:dyDescent="0.2">
      <c r="A307">
        <v>10882</v>
      </c>
      <c r="B307" t="s">
        <v>289</v>
      </c>
      <c r="C307" t="s">
        <v>226</v>
      </c>
      <c r="D307" s="29">
        <v>40220</v>
      </c>
      <c r="E307" s="29">
        <v>40613</v>
      </c>
      <c r="F307" s="29">
        <v>40594</v>
      </c>
      <c r="G307" t="s">
        <v>231</v>
      </c>
      <c r="H307" s="33">
        <v>23.1</v>
      </c>
      <c r="I307" t="s">
        <v>261</v>
      </c>
    </row>
    <row r="308" spans="1:9" x14ac:dyDescent="0.2">
      <c r="A308">
        <v>10714</v>
      </c>
      <c r="B308" t="s">
        <v>289</v>
      </c>
      <c r="C308" t="s">
        <v>239</v>
      </c>
      <c r="D308" s="29">
        <v>40473</v>
      </c>
      <c r="E308" s="29">
        <v>40501</v>
      </c>
      <c r="F308" s="29">
        <v>40478</v>
      </c>
      <c r="G308" t="s">
        <v>231</v>
      </c>
      <c r="H308" s="33">
        <v>24.49</v>
      </c>
      <c r="I308" t="s">
        <v>261</v>
      </c>
    </row>
    <row r="309" spans="1:9" x14ac:dyDescent="0.2">
      <c r="A309">
        <v>10713</v>
      </c>
      <c r="B309" t="s">
        <v>289</v>
      </c>
      <c r="C309" t="s">
        <v>225</v>
      </c>
      <c r="D309" s="29">
        <v>40473</v>
      </c>
      <c r="E309" s="29">
        <v>40501</v>
      </c>
      <c r="F309" s="29">
        <v>40475</v>
      </c>
      <c r="G309" t="s">
        <v>223</v>
      </c>
      <c r="H309" s="33">
        <v>167.05</v>
      </c>
      <c r="I309" t="s">
        <v>261</v>
      </c>
    </row>
    <row r="310" spans="1:9" x14ac:dyDescent="0.2">
      <c r="A310">
        <v>10627</v>
      </c>
      <c r="B310" t="s">
        <v>289</v>
      </c>
      <c r="C310" t="s">
        <v>240</v>
      </c>
      <c r="D310" s="29">
        <v>40401</v>
      </c>
      <c r="E310" s="29">
        <v>40443</v>
      </c>
      <c r="F310" s="29">
        <v>40411</v>
      </c>
      <c r="G310" t="s">
        <v>231</v>
      </c>
      <c r="H310" s="33">
        <v>107.46</v>
      </c>
      <c r="I310" t="s">
        <v>261</v>
      </c>
    </row>
    <row r="311" spans="1:9" x14ac:dyDescent="0.2">
      <c r="A311">
        <v>10847</v>
      </c>
      <c r="B311" t="s">
        <v>289</v>
      </c>
      <c r="C311" t="s">
        <v>226</v>
      </c>
      <c r="D311" s="29">
        <v>40200</v>
      </c>
      <c r="E311" s="29">
        <v>40579</v>
      </c>
      <c r="F311" s="29">
        <v>40584</v>
      </c>
      <c r="G311" t="s">
        <v>231</v>
      </c>
      <c r="H311" s="33">
        <v>487.57</v>
      </c>
      <c r="I311" t="s">
        <v>261</v>
      </c>
    </row>
    <row r="312" spans="1:9" x14ac:dyDescent="0.2">
      <c r="A312">
        <v>11064</v>
      </c>
      <c r="B312" t="s">
        <v>289</v>
      </c>
      <c r="C312" t="s">
        <v>225</v>
      </c>
      <c r="D312" s="29">
        <v>40299</v>
      </c>
      <c r="E312" s="29">
        <v>40692</v>
      </c>
      <c r="F312" s="29">
        <v>40667</v>
      </c>
      <c r="G312" t="s">
        <v>223</v>
      </c>
      <c r="H312" s="33">
        <v>30.09</v>
      </c>
      <c r="I312" t="s">
        <v>261</v>
      </c>
    </row>
    <row r="313" spans="1:9" x14ac:dyDescent="0.2">
      <c r="A313">
        <v>10815</v>
      </c>
      <c r="B313" t="s">
        <v>289</v>
      </c>
      <c r="C313" t="s">
        <v>247</v>
      </c>
      <c r="D313" s="29">
        <v>40183</v>
      </c>
      <c r="E313" s="29">
        <v>40576</v>
      </c>
      <c r="F313" s="29">
        <v>40557</v>
      </c>
      <c r="G313" t="s">
        <v>231</v>
      </c>
      <c r="H313" s="33">
        <v>14.62</v>
      </c>
      <c r="I313" t="s">
        <v>261</v>
      </c>
    </row>
    <row r="314" spans="1:9" x14ac:dyDescent="0.2">
      <c r="A314">
        <v>10452</v>
      </c>
      <c r="B314" t="s">
        <v>289</v>
      </c>
      <c r="C314" t="s">
        <v>240</v>
      </c>
      <c r="D314" s="29">
        <v>40229</v>
      </c>
      <c r="E314" s="29">
        <v>40257</v>
      </c>
      <c r="F314" s="29">
        <v>40235</v>
      </c>
      <c r="G314" t="s">
        <v>223</v>
      </c>
      <c r="H314" s="33">
        <v>140.26</v>
      </c>
      <c r="I314" t="s">
        <v>261</v>
      </c>
    </row>
    <row r="315" spans="1:9" x14ac:dyDescent="0.2">
      <c r="A315">
        <v>10711</v>
      </c>
      <c r="B315" t="s">
        <v>289</v>
      </c>
      <c r="C315" t="s">
        <v>239</v>
      </c>
      <c r="D315" s="29">
        <v>40472</v>
      </c>
      <c r="E315" s="29">
        <v>40514</v>
      </c>
      <c r="F315" s="29">
        <v>40480</v>
      </c>
      <c r="G315" t="s">
        <v>227</v>
      </c>
      <c r="H315" s="33">
        <v>52.41</v>
      </c>
      <c r="I315" t="s">
        <v>261</v>
      </c>
    </row>
    <row r="316" spans="1:9" x14ac:dyDescent="0.2">
      <c r="A316">
        <v>10722</v>
      </c>
      <c r="B316" t="s">
        <v>289</v>
      </c>
      <c r="C316" t="s">
        <v>240</v>
      </c>
      <c r="D316" s="29">
        <v>40480</v>
      </c>
      <c r="E316" s="29">
        <v>40522</v>
      </c>
      <c r="F316" s="29">
        <v>40486</v>
      </c>
      <c r="G316" t="s">
        <v>223</v>
      </c>
      <c r="H316" s="33">
        <v>74.58</v>
      </c>
      <c r="I316" t="s">
        <v>261</v>
      </c>
    </row>
    <row r="317" spans="1:9" x14ac:dyDescent="0.2">
      <c r="A317">
        <v>10555</v>
      </c>
      <c r="B317" t="s">
        <v>289</v>
      </c>
      <c r="C317" t="s">
        <v>222</v>
      </c>
      <c r="D317" s="29">
        <v>40331</v>
      </c>
      <c r="E317" s="29">
        <v>40359</v>
      </c>
      <c r="F317" s="29">
        <v>40333</v>
      </c>
      <c r="G317" t="s">
        <v>231</v>
      </c>
      <c r="H317" s="33">
        <v>252.49</v>
      </c>
      <c r="I317" t="s">
        <v>261</v>
      </c>
    </row>
    <row r="318" spans="1:9" x14ac:dyDescent="0.2">
      <c r="A318">
        <v>10472</v>
      </c>
      <c r="B318" t="s">
        <v>290</v>
      </c>
      <c r="C318" t="s">
        <v>240</v>
      </c>
      <c r="D318" s="29">
        <v>40249</v>
      </c>
      <c r="E318" s="29">
        <v>40277</v>
      </c>
      <c r="F318" s="29">
        <v>40256</v>
      </c>
      <c r="G318" t="s">
        <v>223</v>
      </c>
      <c r="H318" s="33">
        <v>4.2</v>
      </c>
      <c r="I318" t="s">
        <v>236</v>
      </c>
    </row>
    <row r="319" spans="1:9" x14ac:dyDescent="0.2">
      <c r="A319">
        <v>10388</v>
      </c>
      <c r="B319" t="s">
        <v>290</v>
      </c>
      <c r="C319" t="s">
        <v>247</v>
      </c>
      <c r="D319" s="29">
        <v>40166</v>
      </c>
      <c r="E319" s="29">
        <v>40194</v>
      </c>
      <c r="F319" s="29">
        <v>40167</v>
      </c>
      <c r="G319" t="s">
        <v>223</v>
      </c>
      <c r="H319" s="33">
        <v>34.86</v>
      </c>
      <c r="I319" t="s">
        <v>236</v>
      </c>
    </row>
    <row r="320" spans="1:9" x14ac:dyDescent="0.2">
      <c r="A320">
        <v>10523</v>
      </c>
      <c r="B320" t="s">
        <v>290</v>
      </c>
      <c r="C320" t="s">
        <v>233</v>
      </c>
      <c r="D320" s="29">
        <v>40299</v>
      </c>
      <c r="E320" s="29">
        <v>40327</v>
      </c>
      <c r="F320" s="29">
        <v>40328</v>
      </c>
      <c r="G320" t="s">
        <v>227</v>
      </c>
      <c r="H320" s="33">
        <v>77.63</v>
      </c>
      <c r="I320" t="s">
        <v>236</v>
      </c>
    </row>
    <row r="321" spans="1:9" x14ac:dyDescent="0.2">
      <c r="A321">
        <v>10800</v>
      </c>
      <c r="B321" t="s">
        <v>290</v>
      </c>
      <c r="C321" t="s">
        <v>225</v>
      </c>
      <c r="D321" s="29">
        <v>40538</v>
      </c>
      <c r="E321" s="29">
        <v>40566</v>
      </c>
      <c r="F321" s="29">
        <v>40548</v>
      </c>
      <c r="G321" t="s">
        <v>231</v>
      </c>
      <c r="H321" s="33">
        <v>137.44</v>
      </c>
      <c r="I321" t="s">
        <v>236</v>
      </c>
    </row>
    <row r="322" spans="1:9" x14ac:dyDescent="0.2">
      <c r="A322">
        <v>10804</v>
      </c>
      <c r="B322" t="s">
        <v>290</v>
      </c>
      <c r="C322" t="s">
        <v>222</v>
      </c>
      <c r="D322" s="29">
        <v>40542</v>
      </c>
      <c r="E322" s="29">
        <v>40570</v>
      </c>
      <c r="F322" s="29">
        <v>40550</v>
      </c>
      <c r="G322" t="s">
        <v>227</v>
      </c>
      <c r="H322" s="33">
        <v>27.33</v>
      </c>
      <c r="I322" t="s">
        <v>236</v>
      </c>
    </row>
    <row r="323" spans="1:9" x14ac:dyDescent="0.2">
      <c r="A323">
        <v>10869</v>
      </c>
      <c r="B323" t="s">
        <v>290</v>
      </c>
      <c r="C323" t="s">
        <v>239</v>
      </c>
      <c r="D323" s="29">
        <v>40213</v>
      </c>
      <c r="E323" s="29">
        <v>40606</v>
      </c>
      <c r="F323" s="29">
        <v>40583</v>
      </c>
      <c r="G323" t="s">
        <v>223</v>
      </c>
      <c r="H323" s="33">
        <v>143.28</v>
      </c>
      <c r="I323" t="s">
        <v>236</v>
      </c>
    </row>
    <row r="324" spans="1:9" x14ac:dyDescent="0.2">
      <c r="A324">
        <v>10547</v>
      </c>
      <c r="B324" t="s">
        <v>290</v>
      </c>
      <c r="C324" t="s">
        <v>229</v>
      </c>
      <c r="D324" s="29">
        <v>40321</v>
      </c>
      <c r="E324" s="29">
        <v>40349</v>
      </c>
      <c r="F324" s="29">
        <v>40331</v>
      </c>
      <c r="G324" t="s">
        <v>227</v>
      </c>
      <c r="H324" s="33">
        <v>178.43</v>
      </c>
      <c r="I324" t="s">
        <v>236</v>
      </c>
    </row>
    <row r="325" spans="1:9" x14ac:dyDescent="0.2">
      <c r="A325">
        <v>10359</v>
      </c>
      <c r="B325" t="s">
        <v>290</v>
      </c>
      <c r="C325" t="s">
        <v>239</v>
      </c>
      <c r="D325" s="29">
        <v>40138</v>
      </c>
      <c r="E325" s="29">
        <v>40166</v>
      </c>
      <c r="F325" s="29">
        <v>40143</v>
      </c>
      <c r="G325" t="s">
        <v>231</v>
      </c>
      <c r="H325" s="33">
        <v>288.43</v>
      </c>
      <c r="I325" t="s">
        <v>236</v>
      </c>
    </row>
    <row r="326" spans="1:9" x14ac:dyDescent="0.2">
      <c r="A326">
        <v>10377</v>
      </c>
      <c r="B326" t="s">
        <v>290</v>
      </c>
      <c r="C326" t="s">
        <v>225</v>
      </c>
      <c r="D326" s="29">
        <v>40156</v>
      </c>
      <c r="E326" s="29">
        <v>40184</v>
      </c>
      <c r="F326" s="29">
        <v>40160</v>
      </c>
      <c r="G326" t="s">
        <v>231</v>
      </c>
      <c r="H326" s="33">
        <v>22.21</v>
      </c>
      <c r="I326" t="s">
        <v>236</v>
      </c>
    </row>
    <row r="327" spans="1:9" x14ac:dyDescent="0.2">
      <c r="A327">
        <v>10417</v>
      </c>
      <c r="B327" t="s">
        <v>291</v>
      </c>
      <c r="C327" t="s">
        <v>226</v>
      </c>
      <c r="D327" s="29">
        <v>40194</v>
      </c>
      <c r="E327" s="29">
        <v>40222</v>
      </c>
      <c r="F327" s="29">
        <v>40206</v>
      </c>
      <c r="G327" t="s">
        <v>231</v>
      </c>
      <c r="H327" s="33">
        <v>70.290000000000006</v>
      </c>
      <c r="I327" t="s">
        <v>292</v>
      </c>
    </row>
    <row r="328" spans="1:9" x14ac:dyDescent="0.2">
      <c r="A328">
        <v>10802</v>
      </c>
      <c r="B328" t="s">
        <v>291</v>
      </c>
      <c r="C328" t="s">
        <v>226</v>
      </c>
      <c r="D328" s="29">
        <v>40541</v>
      </c>
      <c r="E328" s="29">
        <v>40569</v>
      </c>
      <c r="F328" s="29">
        <v>40545</v>
      </c>
      <c r="G328" t="s">
        <v>227</v>
      </c>
      <c r="H328" s="33">
        <v>257.26</v>
      </c>
      <c r="I328" t="s">
        <v>292</v>
      </c>
    </row>
    <row r="329" spans="1:9" x14ac:dyDescent="0.2">
      <c r="A329">
        <v>10556</v>
      </c>
      <c r="B329" t="s">
        <v>291</v>
      </c>
      <c r="C329" t="s">
        <v>247</v>
      </c>
      <c r="D329" s="29">
        <v>40332</v>
      </c>
      <c r="E329" s="29">
        <v>40374</v>
      </c>
      <c r="F329" s="29">
        <v>40342</v>
      </c>
      <c r="G329" t="s">
        <v>223</v>
      </c>
      <c r="H329" s="33">
        <v>9.8000000000000007</v>
      </c>
      <c r="I329" t="s">
        <v>292</v>
      </c>
    </row>
    <row r="330" spans="1:9" x14ac:dyDescent="0.2">
      <c r="A330">
        <v>10642</v>
      </c>
      <c r="B330" t="s">
        <v>291</v>
      </c>
      <c r="C330" t="s">
        <v>233</v>
      </c>
      <c r="D330" s="29">
        <v>40412</v>
      </c>
      <c r="E330" s="29">
        <v>40440</v>
      </c>
      <c r="F330" s="29">
        <v>40426</v>
      </c>
      <c r="G330" t="s">
        <v>231</v>
      </c>
      <c r="H330" s="33">
        <v>41.89</v>
      </c>
      <c r="I330" t="s">
        <v>292</v>
      </c>
    </row>
    <row r="331" spans="1:9" x14ac:dyDescent="0.2">
      <c r="A331">
        <v>10669</v>
      </c>
      <c r="B331" t="s">
        <v>291</v>
      </c>
      <c r="C331" t="s">
        <v>247</v>
      </c>
      <c r="D331" s="29">
        <v>40436</v>
      </c>
      <c r="E331" s="29">
        <v>40464</v>
      </c>
      <c r="F331" s="29">
        <v>40443</v>
      </c>
      <c r="G331" t="s">
        <v>223</v>
      </c>
      <c r="H331" s="33">
        <v>24.39</v>
      </c>
      <c r="I331" t="s">
        <v>292</v>
      </c>
    </row>
    <row r="332" spans="1:9" x14ac:dyDescent="0.2">
      <c r="A332">
        <v>10341</v>
      </c>
      <c r="B332" t="s">
        <v>291</v>
      </c>
      <c r="C332" t="s">
        <v>233</v>
      </c>
      <c r="D332" s="29">
        <v>40115</v>
      </c>
      <c r="E332" s="29">
        <v>40143</v>
      </c>
      <c r="F332" s="29">
        <v>40122</v>
      </c>
      <c r="G332" t="s">
        <v>231</v>
      </c>
      <c r="H332" s="33">
        <v>26.78</v>
      </c>
      <c r="I332" t="s">
        <v>292</v>
      </c>
    </row>
    <row r="333" spans="1:9" x14ac:dyDescent="0.2">
      <c r="A333">
        <v>11043</v>
      </c>
      <c r="B333" t="s">
        <v>293</v>
      </c>
      <c r="C333" t="s">
        <v>239</v>
      </c>
      <c r="D333" s="29">
        <v>40290</v>
      </c>
      <c r="E333" s="29">
        <v>40683</v>
      </c>
      <c r="F333" s="29">
        <v>40662</v>
      </c>
      <c r="G333" t="s">
        <v>227</v>
      </c>
      <c r="H333" s="33">
        <v>8.8000000000000007</v>
      </c>
      <c r="I333" t="s">
        <v>243</v>
      </c>
    </row>
    <row r="334" spans="1:9" x14ac:dyDescent="0.2">
      <c r="A334">
        <v>10738</v>
      </c>
      <c r="B334" t="s">
        <v>293</v>
      </c>
      <c r="C334" t="s">
        <v>247</v>
      </c>
      <c r="D334" s="29">
        <v>40494</v>
      </c>
      <c r="E334" s="29">
        <v>40522</v>
      </c>
      <c r="F334" s="29">
        <v>40500</v>
      </c>
      <c r="G334" t="s">
        <v>223</v>
      </c>
      <c r="H334" s="33">
        <v>2.91</v>
      </c>
      <c r="I334" t="s">
        <v>243</v>
      </c>
    </row>
    <row r="335" spans="1:9" x14ac:dyDescent="0.2">
      <c r="A335">
        <v>10907</v>
      </c>
      <c r="B335" t="s">
        <v>293</v>
      </c>
      <c r="C335" t="s">
        <v>222</v>
      </c>
      <c r="D335" s="29">
        <v>40234</v>
      </c>
      <c r="E335" s="29">
        <v>40627</v>
      </c>
      <c r="F335" s="29">
        <v>40601</v>
      </c>
      <c r="G335" t="s">
        <v>231</v>
      </c>
      <c r="H335" s="33">
        <v>9.19</v>
      </c>
      <c r="I335" t="s">
        <v>243</v>
      </c>
    </row>
    <row r="336" spans="1:9" x14ac:dyDescent="0.2">
      <c r="A336">
        <v>10964</v>
      </c>
      <c r="B336" t="s">
        <v>293</v>
      </c>
      <c r="C336" t="s">
        <v>229</v>
      </c>
      <c r="D336" s="29">
        <v>40257</v>
      </c>
      <c r="E336" s="29">
        <v>40650</v>
      </c>
      <c r="F336" s="29">
        <v>40626</v>
      </c>
      <c r="G336" t="s">
        <v>227</v>
      </c>
      <c r="H336" s="33">
        <v>87.38</v>
      </c>
      <c r="I336" t="s">
        <v>243</v>
      </c>
    </row>
    <row r="337" spans="1:9" x14ac:dyDescent="0.2">
      <c r="A337">
        <v>10329</v>
      </c>
      <c r="B337" t="s">
        <v>294</v>
      </c>
      <c r="C337" t="s">
        <v>226</v>
      </c>
      <c r="D337" s="29">
        <v>40101</v>
      </c>
      <c r="E337" s="29">
        <v>40143</v>
      </c>
      <c r="F337" s="29">
        <v>40109</v>
      </c>
      <c r="G337" t="s">
        <v>227</v>
      </c>
      <c r="H337" s="33">
        <v>191.67</v>
      </c>
      <c r="I337" t="s">
        <v>261</v>
      </c>
    </row>
    <row r="338" spans="1:9" x14ac:dyDescent="0.2">
      <c r="A338">
        <v>10974</v>
      </c>
      <c r="B338" t="s">
        <v>294</v>
      </c>
      <c r="C338" t="s">
        <v>229</v>
      </c>
      <c r="D338" s="29">
        <v>40262</v>
      </c>
      <c r="E338" s="29">
        <v>40641</v>
      </c>
      <c r="F338" s="29">
        <v>40636</v>
      </c>
      <c r="G338" t="s">
        <v>231</v>
      </c>
      <c r="H338" s="33">
        <v>12.96</v>
      </c>
      <c r="I338" t="s">
        <v>261</v>
      </c>
    </row>
    <row r="339" spans="1:9" x14ac:dyDescent="0.2">
      <c r="A339">
        <v>10349</v>
      </c>
      <c r="B339" t="s">
        <v>294</v>
      </c>
      <c r="C339" t="s">
        <v>233</v>
      </c>
      <c r="D339" s="29">
        <v>40125</v>
      </c>
      <c r="E339" s="29">
        <v>40153</v>
      </c>
      <c r="F339" s="29">
        <v>40132</v>
      </c>
      <c r="G339" t="s">
        <v>223</v>
      </c>
      <c r="H339" s="33">
        <v>8.6300000000000008</v>
      </c>
      <c r="I339" t="s">
        <v>261</v>
      </c>
    </row>
    <row r="340" spans="1:9" x14ac:dyDescent="0.2">
      <c r="A340">
        <v>10385</v>
      </c>
      <c r="B340" t="s">
        <v>294</v>
      </c>
      <c r="C340" t="s">
        <v>225</v>
      </c>
      <c r="D340" s="29">
        <v>40164</v>
      </c>
      <c r="E340" s="29">
        <v>40192</v>
      </c>
      <c r="F340" s="29">
        <v>40170</v>
      </c>
      <c r="G340" t="s">
        <v>227</v>
      </c>
      <c r="H340" s="33">
        <v>30.96</v>
      </c>
      <c r="I340" t="s">
        <v>261</v>
      </c>
    </row>
    <row r="341" spans="1:9" x14ac:dyDescent="0.2">
      <c r="A341">
        <v>10432</v>
      </c>
      <c r="B341" t="s">
        <v>294</v>
      </c>
      <c r="C341" t="s">
        <v>229</v>
      </c>
      <c r="D341" s="29">
        <v>40209</v>
      </c>
      <c r="E341" s="29">
        <v>40223</v>
      </c>
      <c r="F341" s="29">
        <v>40216</v>
      </c>
      <c r="G341" t="s">
        <v>227</v>
      </c>
      <c r="H341" s="33">
        <v>4.34</v>
      </c>
      <c r="I341" t="s">
        <v>261</v>
      </c>
    </row>
    <row r="342" spans="1:9" x14ac:dyDescent="0.2">
      <c r="A342">
        <v>10756</v>
      </c>
      <c r="B342" t="s">
        <v>294</v>
      </c>
      <c r="C342" t="s">
        <v>240</v>
      </c>
      <c r="D342" s="29">
        <v>40509</v>
      </c>
      <c r="E342" s="29">
        <v>40537</v>
      </c>
      <c r="F342" s="29">
        <v>40514</v>
      </c>
      <c r="G342" t="s">
        <v>227</v>
      </c>
      <c r="H342" s="33">
        <v>73.209999999999994</v>
      </c>
      <c r="I342" t="s">
        <v>261</v>
      </c>
    </row>
    <row r="343" spans="1:9" x14ac:dyDescent="0.2">
      <c r="A343">
        <v>10821</v>
      </c>
      <c r="B343" t="s">
        <v>294</v>
      </c>
      <c r="C343" t="s">
        <v>225</v>
      </c>
      <c r="D343" s="29">
        <v>40186</v>
      </c>
      <c r="E343" s="29">
        <v>40579</v>
      </c>
      <c r="F343" s="29">
        <v>40558</v>
      </c>
      <c r="G343" t="s">
        <v>223</v>
      </c>
      <c r="H343" s="33">
        <v>36.68</v>
      </c>
      <c r="I343" t="s">
        <v>261</v>
      </c>
    </row>
    <row r="344" spans="1:9" x14ac:dyDescent="0.2">
      <c r="A344">
        <v>10271</v>
      </c>
      <c r="B344" t="s">
        <v>294</v>
      </c>
      <c r="C344" t="s">
        <v>222</v>
      </c>
      <c r="D344" s="29">
        <v>40026</v>
      </c>
      <c r="E344" s="29">
        <v>40054</v>
      </c>
      <c r="F344" s="29">
        <v>40055</v>
      </c>
      <c r="G344" t="s">
        <v>227</v>
      </c>
      <c r="H344" s="33">
        <v>4.54</v>
      </c>
      <c r="I344" t="s">
        <v>261</v>
      </c>
    </row>
    <row r="345" spans="1:9" x14ac:dyDescent="0.2">
      <c r="A345">
        <v>10369</v>
      </c>
      <c r="B345" t="s">
        <v>294</v>
      </c>
      <c r="C345" t="s">
        <v>240</v>
      </c>
      <c r="D345" s="29">
        <v>40149</v>
      </c>
      <c r="E345" s="29">
        <v>40177</v>
      </c>
      <c r="F345" s="29">
        <v>40156</v>
      </c>
      <c r="G345" t="s">
        <v>227</v>
      </c>
      <c r="H345" s="33">
        <v>195.68</v>
      </c>
      <c r="I345" t="s">
        <v>261</v>
      </c>
    </row>
    <row r="346" spans="1:9" x14ac:dyDescent="0.2">
      <c r="A346">
        <v>10930</v>
      </c>
      <c r="B346" t="s">
        <v>295</v>
      </c>
      <c r="C346" t="s">
        <v>226</v>
      </c>
      <c r="D346" s="29">
        <v>40243</v>
      </c>
      <c r="E346" s="29">
        <v>40650</v>
      </c>
      <c r="F346" s="29">
        <v>40620</v>
      </c>
      <c r="G346" t="s">
        <v>231</v>
      </c>
      <c r="H346" s="33">
        <v>15.55</v>
      </c>
      <c r="I346" t="s">
        <v>265</v>
      </c>
    </row>
    <row r="347" spans="1:9" x14ac:dyDescent="0.2">
      <c r="A347">
        <v>10475</v>
      </c>
      <c r="B347" t="s">
        <v>295</v>
      </c>
      <c r="C347" t="s">
        <v>235</v>
      </c>
      <c r="D347" s="29">
        <v>40251</v>
      </c>
      <c r="E347" s="29">
        <v>40279</v>
      </c>
      <c r="F347" s="29">
        <v>40272</v>
      </c>
      <c r="G347" t="s">
        <v>223</v>
      </c>
      <c r="H347" s="33">
        <v>68.52</v>
      </c>
      <c r="I347" t="s">
        <v>265</v>
      </c>
    </row>
    <row r="348" spans="1:9" x14ac:dyDescent="0.2">
      <c r="A348">
        <v>10767</v>
      </c>
      <c r="B348" t="s">
        <v>295</v>
      </c>
      <c r="C348" t="s">
        <v>226</v>
      </c>
      <c r="D348" s="29">
        <v>40517</v>
      </c>
      <c r="E348" s="29">
        <v>40545</v>
      </c>
      <c r="F348" s="29">
        <v>40527</v>
      </c>
      <c r="G348" t="s">
        <v>231</v>
      </c>
      <c r="H348" s="33">
        <v>1.59</v>
      </c>
      <c r="I348" t="s">
        <v>265</v>
      </c>
    </row>
    <row r="349" spans="1:9" x14ac:dyDescent="0.2">
      <c r="A349">
        <v>10302</v>
      </c>
      <c r="B349" t="s">
        <v>295</v>
      </c>
      <c r="C349" t="s">
        <v>226</v>
      </c>
      <c r="D349" s="29">
        <v>40066</v>
      </c>
      <c r="E349" s="29">
        <v>40094</v>
      </c>
      <c r="F349" s="29">
        <v>40095</v>
      </c>
      <c r="G349" t="s">
        <v>227</v>
      </c>
      <c r="H349" s="33">
        <v>6.27</v>
      </c>
      <c r="I349" t="s">
        <v>265</v>
      </c>
    </row>
    <row r="350" spans="1:9" x14ac:dyDescent="0.2">
      <c r="A350">
        <v>10463</v>
      </c>
      <c r="B350" t="s">
        <v>295</v>
      </c>
      <c r="C350" t="s">
        <v>239</v>
      </c>
      <c r="D350" s="29">
        <v>40241</v>
      </c>
      <c r="E350" s="29">
        <v>40269</v>
      </c>
      <c r="F350" s="29">
        <v>40243</v>
      </c>
      <c r="G350" t="s">
        <v>231</v>
      </c>
      <c r="H350" s="33">
        <v>14.78</v>
      </c>
      <c r="I350" t="s">
        <v>265</v>
      </c>
    </row>
    <row r="351" spans="1:9" x14ac:dyDescent="0.2">
      <c r="A351">
        <v>10458</v>
      </c>
      <c r="B351" t="s">
        <v>295</v>
      </c>
      <c r="C351" t="s">
        <v>233</v>
      </c>
      <c r="D351" s="29">
        <v>40235</v>
      </c>
      <c r="E351" s="29">
        <v>40263</v>
      </c>
      <c r="F351" s="29">
        <v>40241</v>
      </c>
      <c r="G351" t="s">
        <v>231</v>
      </c>
      <c r="H351" s="33">
        <v>147.06</v>
      </c>
      <c r="I351" t="s">
        <v>265</v>
      </c>
    </row>
    <row r="352" spans="1:9" x14ac:dyDescent="0.2">
      <c r="A352">
        <v>10846</v>
      </c>
      <c r="B352" t="s">
        <v>295</v>
      </c>
      <c r="C352" t="s">
        <v>247</v>
      </c>
      <c r="D352" s="29">
        <v>40200</v>
      </c>
      <c r="E352" s="29">
        <v>40607</v>
      </c>
      <c r="F352" s="29">
        <v>40566</v>
      </c>
      <c r="G352" t="s">
        <v>231</v>
      </c>
      <c r="H352" s="33">
        <v>56.46</v>
      </c>
      <c r="I352" t="s">
        <v>265</v>
      </c>
    </row>
    <row r="353" spans="1:9" x14ac:dyDescent="0.2">
      <c r="A353">
        <v>11038</v>
      </c>
      <c r="B353" t="s">
        <v>295</v>
      </c>
      <c r="C353" t="s">
        <v>225</v>
      </c>
      <c r="D353" s="29">
        <v>40289</v>
      </c>
      <c r="E353" s="29">
        <v>40682</v>
      </c>
      <c r="F353" s="29">
        <v>40663</v>
      </c>
      <c r="G353" t="s">
        <v>227</v>
      </c>
      <c r="H353" s="33">
        <v>29.59</v>
      </c>
      <c r="I353" t="s">
        <v>265</v>
      </c>
    </row>
    <row r="354" spans="1:9" x14ac:dyDescent="0.2">
      <c r="A354">
        <v>10841</v>
      </c>
      <c r="B354" t="s">
        <v>295</v>
      </c>
      <c r="C354" t="s">
        <v>239</v>
      </c>
      <c r="D354" s="29">
        <v>40198</v>
      </c>
      <c r="E354" s="29">
        <v>40591</v>
      </c>
      <c r="F354" s="29">
        <v>40572</v>
      </c>
      <c r="G354" t="s">
        <v>227</v>
      </c>
      <c r="H354" s="33">
        <v>424.3</v>
      </c>
      <c r="I354" t="s">
        <v>265</v>
      </c>
    </row>
    <row r="355" spans="1:9" x14ac:dyDescent="0.2">
      <c r="A355">
        <v>10252</v>
      </c>
      <c r="B355" t="s">
        <v>295</v>
      </c>
      <c r="C355" t="s">
        <v>226</v>
      </c>
      <c r="D355" s="29">
        <v>40003</v>
      </c>
      <c r="E355" s="29">
        <v>40031</v>
      </c>
      <c r="F355" s="29">
        <v>40005</v>
      </c>
      <c r="G355" t="s">
        <v>227</v>
      </c>
      <c r="H355" s="33">
        <v>51.3</v>
      </c>
      <c r="I355" t="s">
        <v>265</v>
      </c>
    </row>
    <row r="356" spans="1:9" x14ac:dyDescent="0.2">
      <c r="A356">
        <v>11035</v>
      </c>
      <c r="B356" t="s">
        <v>295</v>
      </c>
      <c r="C356" t="s">
        <v>247</v>
      </c>
      <c r="D356" s="29">
        <v>40288</v>
      </c>
      <c r="E356" s="29">
        <v>40681</v>
      </c>
      <c r="F356" s="29">
        <v>40657</v>
      </c>
      <c r="G356" t="s">
        <v>227</v>
      </c>
      <c r="H356" s="33">
        <v>0.17</v>
      </c>
      <c r="I356" t="s">
        <v>265</v>
      </c>
    </row>
    <row r="357" spans="1:9" x14ac:dyDescent="0.2">
      <c r="A357">
        <v>10885</v>
      </c>
      <c r="B357" t="s">
        <v>295</v>
      </c>
      <c r="C357" t="s">
        <v>222</v>
      </c>
      <c r="D357" s="29">
        <v>40221</v>
      </c>
      <c r="E357" s="29">
        <v>40614</v>
      </c>
      <c r="F357" s="29">
        <v>40592</v>
      </c>
      <c r="G357" t="s">
        <v>231</v>
      </c>
      <c r="H357" s="33">
        <v>5.64</v>
      </c>
      <c r="I357" t="s">
        <v>265</v>
      </c>
    </row>
    <row r="358" spans="1:9" x14ac:dyDescent="0.2">
      <c r="A358">
        <v>10708</v>
      </c>
      <c r="B358" t="s">
        <v>296</v>
      </c>
      <c r="C358" t="s">
        <v>222</v>
      </c>
      <c r="D358" s="29">
        <v>40468</v>
      </c>
      <c r="E358" s="29">
        <v>40510</v>
      </c>
      <c r="F358" s="29">
        <v>40487</v>
      </c>
      <c r="G358" t="s">
        <v>227</v>
      </c>
      <c r="H358" s="33">
        <v>2.96</v>
      </c>
      <c r="I358" t="s">
        <v>261</v>
      </c>
    </row>
    <row r="359" spans="1:9" x14ac:dyDescent="0.2">
      <c r="A359">
        <v>10805</v>
      </c>
      <c r="B359" t="s">
        <v>296</v>
      </c>
      <c r="C359" t="s">
        <v>247</v>
      </c>
      <c r="D359" s="29">
        <v>40542</v>
      </c>
      <c r="E359" s="29">
        <v>40570</v>
      </c>
      <c r="F359" s="29">
        <v>40552</v>
      </c>
      <c r="G359" t="s">
        <v>231</v>
      </c>
      <c r="H359" s="33">
        <v>237.34</v>
      </c>
      <c r="I359" t="s">
        <v>261</v>
      </c>
    </row>
    <row r="360" spans="1:9" x14ac:dyDescent="0.2">
      <c r="A360">
        <v>10310</v>
      </c>
      <c r="B360" t="s">
        <v>296</v>
      </c>
      <c r="C360" t="s">
        <v>240</v>
      </c>
      <c r="D360" s="29">
        <v>40076</v>
      </c>
      <c r="E360" s="29">
        <v>40104</v>
      </c>
      <c r="F360" s="29">
        <v>40083</v>
      </c>
      <c r="G360" t="s">
        <v>227</v>
      </c>
      <c r="H360" s="33">
        <v>17.52</v>
      </c>
      <c r="I360" t="s">
        <v>261</v>
      </c>
    </row>
    <row r="361" spans="1:9" x14ac:dyDescent="0.2">
      <c r="A361">
        <v>10992</v>
      </c>
      <c r="B361" t="s">
        <v>296</v>
      </c>
      <c r="C361" t="s">
        <v>225</v>
      </c>
      <c r="D361" s="29">
        <v>40269</v>
      </c>
      <c r="E361" s="29">
        <v>40662</v>
      </c>
      <c r="F361" s="29">
        <v>40636</v>
      </c>
      <c r="G361" t="s">
        <v>231</v>
      </c>
      <c r="H361" s="33">
        <v>4.2699999999999996</v>
      </c>
      <c r="I361" t="s">
        <v>261</v>
      </c>
    </row>
    <row r="362" spans="1:9" x14ac:dyDescent="0.2">
      <c r="A362">
        <v>11003</v>
      </c>
      <c r="B362" t="s">
        <v>297</v>
      </c>
      <c r="C362" t="s">
        <v>229</v>
      </c>
      <c r="D362" s="29">
        <v>40274</v>
      </c>
      <c r="E362" s="29">
        <v>40667</v>
      </c>
      <c r="F362" s="29">
        <v>40641</v>
      </c>
      <c r="G362" t="s">
        <v>231</v>
      </c>
      <c r="H362" s="33">
        <v>14.91</v>
      </c>
      <c r="I362" t="s">
        <v>261</v>
      </c>
    </row>
    <row r="363" spans="1:9" x14ac:dyDescent="0.2">
      <c r="A363">
        <v>10775</v>
      </c>
      <c r="B363" t="s">
        <v>297</v>
      </c>
      <c r="C363" t="s">
        <v>233</v>
      </c>
      <c r="D363" s="29">
        <v>40524</v>
      </c>
      <c r="E363" s="29">
        <v>40552</v>
      </c>
      <c r="F363" s="29">
        <v>40538</v>
      </c>
      <c r="G363" t="s">
        <v>223</v>
      </c>
      <c r="H363" s="33">
        <v>20.25</v>
      </c>
      <c r="I363" t="s">
        <v>261</v>
      </c>
    </row>
    <row r="364" spans="1:9" x14ac:dyDescent="0.2">
      <c r="A364">
        <v>10624</v>
      </c>
      <c r="B364" t="s">
        <v>297</v>
      </c>
      <c r="C364" t="s">
        <v>226</v>
      </c>
      <c r="D364" s="29">
        <v>40397</v>
      </c>
      <c r="E364" s="29">
        <v>40425</v>
      </c>
      <c r="F364" s="29">
        <v>40409</v>
      </c>
      <c r="G364" t="s">
        <v>227</v>
      </c>
      <c r="H364" s="33">
        <v>94.8</v>
      </c>
      <c r="I364" t="s">
        <v>261</v>
      </c>
    </row>
    <row r="365" spans="1:9" x14ac:dyDescent="0.2">
      <c r="A365">
        <v>10608</v>
      </c>
      <c r="B365" t="s">
        <v>298</v>
      </c>
      <c r="C365" t="s">
        <v>226</v>
      </c>
      <c r="D365" s="29">
        <v>40382</v>
      </c>
      <c r="E365" s="29">
        <v>40410</v>
      </c>
      <c r="F365" s="29">
        <v>40391</v>
      </c>
      <c r="G365" t="s">
        <v>227</v>
      </c>
      <c r="H365" s="33">
        <v>27.79</v>
      </c>
      <c r="I365" t="s">
        <v>224</v>
      </c>
    </row>
    <row r="366" spans="1:9" x14ac:dyDescent="0.2">
      <c r="A366">
        <v>10548</v>
      </c>
      <c r="B366" t="s">
        <v>298</v>
      </c>
      <c r="C366" t="s">
        <v>229</v>
      </c>
      <c r="D366" s="29">
        <v>40324</v>
      </c>
      <c r="E366" s="29">
        <v>40352</v>
      </c>
      <c r="F366" s="29">
        <v>40331</v>
      </c>
      <c r="G366" t="s">
        <v>227</v>
      </c>
      <c r="H366" s="33">
        <v>1.43</v>
      </c>
      <c r="I366" t="s">
        <v>224</v>
      </c>
    </row>
    <row r="367" spans="1:9" x14ac:dyDescent="0.2">
      <c r="A367">
        <v>10438</v>
      </c>
      <c r="B367" t="s">
        <v>298</v>
      </c>
      <c r="C367" t="s">
        <v>229</v>
      </c>
      <c r="D367" s="29">
        <v>40215</v>
      </c>
      <c r="E367" s="29">
        <v>40243</v>
      </c>
      <c r="F367" s="29">
        <v>40223</v>
      </c>
      <c r="G367" t="s">
        <v>227</v>
      </c>
      <c r="H367" s="33">
        <v>8.24</v>
      </c>
      <c r="I367" t="s">
        <v>224</v>
      </c>
    </row>
    <row r="368" spans="1:9" x14ac:dyDescent="0.2">
      <c r="A368">
        <v>10967</v>
      </c>
      <c r="B368" t="s">
        <v>298</v>
      </c>
      <c r="C368" t="s">
        <v>247</v>
      </c>
      <c r="D368" s="29">
        <v>40260</v>
      </c>
      <c r="E368" s="29">
        <v>40653</v>
      </c>
      <c r="F368" s="29">
        <v>40635</v>
      </c>
      <c r="G368" t="s">
        <v>227</v>
      </c>
      <c r="H368" s="33">
        <v>62.22</v>
      </c>
      <c r="I368" t="s">
        <v>224</v>
      </c>
    </row>
    <row r="369" spans="1:9" x14ac:dyDescent="0.2">
      <c r="A369">
        <v>10446</v>
      </c>
      <c r="B369" t="s">
        <v>298</v>
      </c>
      <c r="C369" t="s">
        <v>222</v>
      </c>
      <c r="D369" s="29">
        <v>40223</v>
      </c>
      <c r="E369" s="29">
        <v>40251</v>
      </c>
      <c r="F369" s="29">
        <v>40228</v>
      </c>
      <c r="G369" t="s">
        <v>223</v>
      </c>
      <c r="H369" s="33">
        <v>14.68</v>
      </c>
      <c r="I369" t="s">
        <v>224</v>
      </c>
    </row>
    <row r="370" spans="1:9" x14ac:dyDescent="0.2">
      <c r="A370">
        <v>10293</v>
      </c>
      <c r="B370" t="s">
        <v>299</v>
      </c>
      <c r="C370" t="s">
        <v>225</v>
      </c>
      <c r="D370" s="29">
        <v>40054</v>
      </c>
      <c r="E370" s="29">
        <v>40082</v>
      </c>
      <c r="F370" s="29">
        <v>40067</v>
      </c>
      <c r="G370" t="s">
        <v>231</v>
      </c>
      <c r="H370" s="33">
        <v>21.18</v>
      </c>
      <c r="I370" t="s">
        <v>230</v>
      </c>
    </row>
    <row r="371" spans="1:9" x14ac:dyDescent="0.2">
      <c r="A371">
        <v>10304</v>
      </c>
      <c r="B371" t="s">
        <v>299</v>
      </c>
      <c r="C371" t="s">
        <v>225</v>
      </c>
      <c r="D371" s="29">
        <v>40068</v>
      </c>
      <c r="E371" s="29">
        <v>40096</v>
      </c>
      <c r="F371" s="29">
        <v>40073</v>
      </c>
      <c r="G371" t="s">
        <v>227</v>
      </c>
      <c r="H371" s="33">
        <v>63.79</v>
      </c>
      <c r="I371" t="s">
        <v>230</v>
      </c>
    </row>
    <row r="372" spans="1:9" x14ac:dyDescent="0.2">
      <c r="A372">
        <v>10319</v>
      </c>
      <c r="B372" t="s">
        <v>299</v>
      </c>
      <c r="C372" t="s">
        <v>233</v>
      </c>
      <c r="D372" s="29">
        <v>40088</v>
      </c>
      <c r="E372" s="29">
        <v>40116</v>
      </c>
      <c r="F372" s="29">
        <v>40097</v>
      </c>
      <c r="G372" t="s">
        <v>231</v>
      </c>
      <c r="H372" s="33">
        <v>64.5</v>
      </c>
      <c r="I372" t="s">
        <v>230</v>
      </c>
    </row>
    <row r="373" spans="1:9" x14ac:dyDescent="0.2">
      <c r="A373">
        <v>10576</v>
      </c>
      <c r="B373" t="s">
        <v>299</v>
      </c>
      <c r="C373" t="s">
        <v>229</v>
      </c>
      <c r="D373" s="29">
        <v>40352</v>
      </c>
      <c r="E373" s="29">
        <v>40366</v>
      </c>
      <c r="F373" s="29">
        <v>40359</v>
      </c>
      <c r="G373" t="s">
        <v>231</v>
      </c>
      <c r="H373" s="33">
        <v>18.559999999999999</v>
      </c>
      <c r="I373" t="s">
        <v>230</v>
      </c>
    </row>
    <row r="374" spans="1:9" x14ac:dyDescent="0.2">
      <c r="A374">
        <v>10518</v>
      </c>
      <c r="B374" t="s">
        <v>299</v>
      </c>
      <c r="C374" t="s">
        <v>226</v>
      </c>
      <c r="D374" s="29">
        <v>40293</v>
      </c>
      <c r="E374" s="29">
        <v>40307</v>
      </c>
      <c r="F374" s="29">
        <v>40303</v>
      </c>
      <c r="G374" t="s">
        <v>227</v>
      </c>
      <c r="H374" s="33">
        <v>218.15</v>
      </c>
      <c r="I374" t="s">
        <v>230</v>
      </c>
    </row>
    <row r="375" spans="1:9" x14ac:dyDescent="0.2">
      <c r="A375">
        <v>11069</v>
      </c>
      <c r="B375" t="s">
        <v>299</v>
      </c>
      <c r="C375" t="s">
        <v>225</v>
      </c>
      <c r="D375" s="29">
        <v>40302</v>
      </c>
      <c r="E375" s="29">
        <v>40695</v>
      </c>
      <c r="F375" s="29">
        <v>40669</v>
      </c>
      <c r="G375" t="s">
        <v>227</v>
      </c>
      <c r="H375" s="33">
        <v>15.67</v>
      </c>
      <c r="I375" t="s">
        <v>230</v>
      </c>
    </row>
    <row r="376" spans="1:9" x14ac:dyDescent="0.2">
      <c r="A376">
        <v>10676</v>
      </c>
      <c r="B376" t="s">
        <v>299</v>
      </c>
      <c r="C376" t="s">
        <v>247</v>
      </c>
      <c r="D376" s="29">
        <v>40443</v>
      </c>
      <c r="E376" s="29">
        <v>40471</v>
      </c>
      <c r="F376" s="29">
        <v>40450</v>
      </c>
      <c r="G376" t="s">
        <v>227</v>
      </c>
      <c r="H376" s="33">
        <v>2.0099999999999998</v>
      </c>
      <c r="I376" t="s">
        <v>230</v>
      </c>
    </row>
    <row r="377" spans="1:9" x14ac:dyDescent="0.2">
      <c r="A377">
        <v>10276</v>
      </c>
      <c r="B377" t="s">
        <v>299</v>
      </c>
      <c r="C377" t="s">
        <v>240</v>
      </c>
      <c r="D377" s="29">
        <v>40033</v>
      </c>
      <c r="E377" s="29">
        <v>40047</v>
      </c>
      <c r="F377" s="29">
        <v>40039</v>
      </c>
      <c r="G377" t="s">
        <v>231</v>
      </c>
      <c r="H377" s="33">
        <v>13.84</v>
      </c>
      <c r="I377" t="s">
        <v>230</v>
      </c>
    </row>
    <row r="378" spans="1:9" x14ac:dyDescent="0.2">
      <c r="A378">
        <v>10842</v>
      </c>
      <c r="B378" t="s">
        <v>299</v>
      </c>
      <c r="C378" t="s">
        <v>225</v>
      </c>
      <c r="D378" s="29">
        <v>40198</v>
      </c>
      <c r="E378" s="29">
        <v>40591</v>
      </c>
      <c r="F378" s="29">
        <v>40572</v>
      </c>
      <c r="G378" t="s">
        <v>231</v>
      </c>
      <c r="H378" s="33">
        <v>54.42</v>
      </c>
      <c r="I378" t="s">
        <v>230</v>
      </c>
    </row>
    <row r="379" spans="1:9" x14ac:dyDescent="0.2">
      <c r="A379">
        <v>10915</v>
      </c>
      <c r="B379" t="s">
        <v>299</v>
      </c>
      <c r="C379" t="s">
        <v>247</v>
      </c>
      <c r="D379" s="29">
        <v>40236</v>
      </c>
      <c r="E379" s="29">
        <v>40629</v>
      </c>
      <c r="F379" s="29">
        <v>40604</v>
      </c>
      <c r="G379" t="s">
        <v>227</v>
      </c>
      <c r="H379" s="33">
        <v>3.51</v>
      </c>
      <c r="I379" t="s">
        <v>230</v>
      </c>
    </row>
    <row r="380" spans="1:9" x14ac:dyDescent="0.2">
      <c r="A380">
        <v>10830</v>
      </c>
      <c r="B380" t="s">
        <v>300</v>
      </c>
      <c r="C380" t="s">
        <v>226</v>
      </c>
      <c r="D380" s="29">
        <v>40191</v>
      </c>
      <c r="E380" s="29">
        <v>40598</v>
      </c>
      <c r="F380" s="29">
        <v>40564</v>
      </c>
      <c r="G380" t="s">
        <v>227</v>
      </c>
      <c r="H380" s="33">
        <v>81.83</v>
      </c>
      <c r="I380" t="s">
        <v>254</v>
      </c>
    </row>
    <row r="381" spans="1:9" x14ac:dyDescent="0.2">
      <c r="A381">
        <v>10839</v>
      </c>
      <c r="B381" t="s">
        <v>300</v>
      </c>
      <c r="C381" t="s">
        <v>229</v>
      </c>
      <c r="D381" s="29">
        <v>40197</v>
      </c>
      <c r="E381" s="29">
        <v>40590</v>
      </c>
      <c r="F381" s="29">
        <v>40565</v>
      </c>
      <c r="G381" t="s">
        <v>231</v>
      </c>
      <c r="H381" s="33">
        <v>35.43</v>
      </c>
      <c r="I381" t="s">
        <v>254</v>
      </c>
    </row>
    <row r="382" spans="1:9" x14ac:dyDescent="0.2">
      <c r="A382">
        <v>10249</v>
      </c>
      <c r="B382" t="s">
        <v>300</v>
      </c>
      <c r="C382" t="s">
        <v>222</v>
      </c>
      <c r="D382" s="29">
        <v>39999</v>
      </c>
      <c r="E382" s="29">
        <v>40041</v>
      </c>
      <c r="F382" s="29">
        <v>40004</v>
      </c>
      <c r="G382" t="s">
        <v>223</v>
      </c>
      <c r="H382" s="33">
        <v>11.61</v>
      </c>
      <c r="I382" t="s">
        <v>224</v>
      </c>
    </row>
    <row r="383" spans="1:9" x14ac:dyDescent="0.2">
      <c r="A383">
        <v>10606</v>
      </c>
      <c r="B383" t="s">
        <v>300</v>
      </c>
      <c r="C383" t="s">
        <v>226</v>
      </c>
      <c r="D383" s="29">
        <v>40381</v>
      </c>
      <c r="E383" s="29">
        <v>40409</v>
      </c>
      <c r="F383" s="29">
        <v>40390</v>
      </c>
      <c r="G383" t="s">
        <v>231</v>
      </c>
      <c r="H383" s="33">
        <v>79.400000000000006</v>
      </c>
      <c r="I383" t="s">
        <v>254</v>
      </c>
    </row>
    <row r="384" spans="1:9" x14ac:dyDescent="0.2">
      <c r="A384">
        <v>10834</v>
      </c>
      <c r="B384" t="s">
        <v>300</v>
      </c>
      <c r="C384" t="s">
        <v>225</v>
      </c>
      <c r="D384" s="29">
        <v>40193</v>
      </c>
      <c r="E384" s="29">
        <v>40586</v>
      </c>
      <c r="F384" s="29">
        <v>40562</v>
      </c>
      <c r="G384" t="s">
        <v>231</v>
      </c>
      <c r="H384" s="33">
        <v>29.78</v>
      </c>
      <c r="I384" t="s">
        <v>254</v>
      </c>
    </row>
    <row r="385" spans="1:9" x14ac:dyDescent="0.2">
      <c r="A385">
        <v>10292</v>
      </c>
      <c r="B385" t="s">
        <v>300</v>
      </c>
      <c r="C385" t="s">
        <v>225</v>
      </c>
      <c r="D385" s="29">
        <v>40053</v>
      </c>
      <c r="E385" s="29">
        <v>40081</v>
      </c>
      <c r="F385" s="29">
        <v>40058</v>
      </c>
      <c r="G385" t="s">
        <v>227</v>
      </c>
      <c r="H385" s="33">
        <v>1.35</v>
      </c>
      <c r="I385" t="s">
        <v>254</v>
      </c>
    </row>
    <row r="386" spans="1:9" x14ac:dyDescent="0.2">
      <c r="A386">
        <v>10496</v>
      </c>
      <c r="B386" t="s">
        <v>300</v>
      </c>
      <c r="C386" t="s">
        <v>233</v>
      </c>
      <c r="D386" s="29">
        <v>40272</v>
      </c>
      <c r="E386" s="29">
        <v>40300</v>
      </c>
      <c r="F386" s="29">
        <v>40275</v>
      </c>
      <c r="G386" t="s">
        <v>227</v>
      </c>
      <c r="H386" s="33">
        <v>46.77</v>
      </c>
      <c r="I386" t="s">
        <v>254</v>
      </c>
    </row>
    <row r="387" spans="1:9" x14ac:dyDescent="0.2">
      <c r="A387">
        <v>10577</v>
      </c>
      <c r="B387" t="s">
        <v>301</v>
      </c>
      <c r="C387" t="s">
        <v>235</v>
      </c>
      <c r="D387" s="29">
        <v>40352</v>
      </c>
      <c r="E387" s="29">
        <v>40394</v>
      </c>
      <c r="F387" s="29">
        <v>40359</v>
      </c>
      <c r="G387" t="s">
        <v>227</v>
      </c>
      <c r="H387" s="33">
        <v>25.41</v>
      </c>
      <c r="I387" t="s">
        <v>261</v>
      </c>
    </row>
    <row r="388" spans="1:9" x14ac:dyDescent="0.2">
      <c r="A388">
        <v>10574</v>
      </c>
      <c r="B388" t="s">
        <v>301</v>
      </c>
      <c r="C388" t="s">
        <v>226</v>
      </c>
      <c r="D388" s="29">
        <v>40348</v>
      </c>
      <c r="E388" s="29">
        <v>40376</v>
      </c>
      <c r="F388" s="29">
        <v>40359</v>
      </c>
      <c r="G388" t="s">
        <v>227</v>
      </c>
      <c r="H388" s="33">
        <v>37.6</v>
      </c>
      <c r="I388" t="s">
        <v>261</v>
      </c>
    </row>
    <row r="389" spans="1:9" x14ac:dyDescent="0.2">
      <c r="A389">
        <v>10822</v>
      </c>
      <c r="B389" t="s">
        <v>301</v>
      </c>
      <c r="C389" t="s">
        <v>222</v>
      </c>
      <c r="D389" s="29">
        <v>40186</v>
      </c>
      <c r="E389" s="29">
        <v>40579</v>
      </c>
      <c r="F389" s="29">
        <v>40559</v>
      </c>
      <c r="G389" t="s">
        <v>231</v>
      </c>
      <c r="H389" s="33">
        <v>7</v>
      </c>
      <c r="I389" t="s">
        <v>261</v>
      </c>
    </row>
    <row r="390" spans="1:9" x14ac:dyDescent="0.2">
      <c r="A390">
        <v>10744</v>
      </c>
      <c r="B390" t="s">
        <v>302</v>
      </c>
      <c r="C390" t="s">
        <v>222</v>
      </c>
      <c r="D390" s="29">
        <v>40499</v>
      </c>
      <c r="E390" s="29">
        <v>40527</v>
      </c>
      <c r="F390" s="29">
        <v>40506</v>
      </c>
      <c r="G390" t="s">
        <v>223</v>
      </c>
      <c r="H390" s="33">
        <v>69.19</v>
      </c>
      <c r="I390" t="s">
        <v>292</v>
      </c>
    </row>
    <row r="391" spans="1:9" x14ac:dyDescent="0.2">
      <c r="A391">
        <v>10946</v>
      </c>
      <c r="B391" t="s">
        <v>302</v>
      </c>
      <c r="C391" t="s">
        <v>225</v>
      </c>
      <c r="D391" s="29">
        <v>40249</v>
      </c>
      <c r="E391" s="29">
        <v>40642</v>
      </c>
      <c r="F391" s="29">
        <v>40621</v>
      </c>
      <c r="G391" t="s">
        <v>227</v>
      </c>
      <c r="H391" s="33">
        <v>27.2</v>
      </c>
      <c r="I391" t="s">
        <v>292</v>
      </c>
    </row>
    <row r="392" spans="1:9" x14ac:dyDescent="0.2">
      <c r="A392">
        <v>10994</v>
      </c>
      <c r="B392" t="s">
        <v>302</v>
      </c>
      <c r="C392" t="s">
        <v>247</v>
      </c>
      <c r="D392" s="29">
        <v>40270</v>
      </c>
      <c r="E392" s="29">
        <v>40649</v>
      </c>
      <c r="F392" s="29">
        <v>40642</v>
      </c>
      <c r="G392" t="s">
        <v>231</v>
      </c>
      <c r="H392" s="33">
        <v>65.53</v>
      </c>
      <c r="I392" t="s">
        <v>292</v>
      </c>
    </row>
    <row r="393" spans="1:9" x14ac:dyDescent="0.2">
      <c r="A393">
        <v>10399</v>
      </c>
      <c r="B393" t="s">
        <v>302</v>
      </c>
      <c r="C393" t="s">
        <v>240</v>
      </c>
      <c r="D393" s="29">
        <v>40178</v>
      </c>
      <c r="E393" s="29">
        <v>40192</v>
      </c>
      <c r="F393" s="29">
        <v>40186</v>
      </c>
      <c r="G393" t="s">
        <v>231</v>
      </c>
      <c r="H393" s="33">
        <v>27.36</v>
      </c>
      <c r="I393" t="s">
        <v>292</v>
      </c>
    </row>
    <row r="394" spans="1:9" x14ac:dyDescent="0.2">
      <c r="A394">
        <v>10367</v>
      </c>
      <c r="B394" t="s">
        <v>302</v>
      </c>
      <c r="C394" t="s">
        <v>233</v>
      </c>
      <c r="D394" s="29">
        <v>40145</v>
      </c>
      <c r="E394" s="29">
        <v>40173</v>
      </c>
      <c r="F394" s="29">
        <v>40149</v>
      </c>
      <c r="G394" t="s">
        <v>231</v>
      </c>
      <c r="H394" s="33">
        <v>13.55</v>
      </c>
      <c r="I394" t="s">
        <v>292</v>
      </c>
    </row>
    <row r="395" spans="1:9" x14ac:dyDescent="0.2">
      <c r="A395">
        <v>10591</v>
      </c>
      <c r="B395" t="s">
        <v>302</v>
      </c>
      <c r="C395" t="s">
        <v>225</v>
      </c>
      <c r="D395" s="29">
        <v>40366</v>
      </c>
      <c r="E395" s="29">
        <v>40380</v>
      </c>
      <c r="F395" s="29">
        <v>40375</v>
      </c>
      <c r="G395" t="s">
        <v>223</v>
      </c>
      <c r="H395" s="33">
        <v>55.92</v>
      </c>
      <c r="I395" t="s">
        <v>292</v>
      </c>
    </row>
    <row r="396" spans="1:9" x14ac:dyDescent="0.2">
      <c r="A396">
        <v>10921</v>
      </c>
      <c r="B396" t="s">
        <v>302</v>
      </c>
      <c r="C396" t="s">
        <v>225</v>
      </c>
      <c r="D396" s="29">
        <v>40240</v>
      </c>
      <c r="E396" s="29">
        <v>40647</v>
      </c>
      <c r="F396" s="29">
        <v>40611</v>
      </c>
      <c r="G396" t="s">
        <v>223</v>
      </c>
      <c r="H396" s="33">
        <v>176.48</v>
      </c>
      <c r="I396" t="s">
        <v>292</v>
      </c>
    </row>
    <row r="397" spans="1:9" x14ac:dyDescent="0.2">
      <c r="A397">
        <v>10602</v>
      </c>
      <c r="B397" t="s">
        <v>302</v>
      </c>
      <c r="C397" t="s">
        <v>240</v>
      </c>
      <c r="D397" s="29">
        <v>40376</v>
      </c>
      <c r="E397" s="29">
        <v>40404</v>
      </c>
      <c r="F397" s="29">
        <v>40381</v>
      </c>
      <c r="G397" t="s">
        <v>227</v>
      </c>
      <c r="H397" s="33">
        <v>2.92</v>
      </c>
      <c r="I397" t="s">
        <v>292</v>
      </c>
    </row>
    <row r="398" spans="1:9" x14ac:dyDescent="0.2">
      <c r="A398">
        <v>10465</v>
      </c>
      <c r="B398" t="s">
        <v>302</v>
      </c>
      <c r="C398" t="s">
        <v>225</v>
      </c>
      <c r="D398" s="29">
        <v>40242</v>
      </c>
      <c r="E398" s="29">
        <v>40270</v>
      </c>
      <c r="F398" s="29">
        <v>40251</v>
      </c>
      <c r="G398" t="s">
        <v>231</v>
      </c>
      <c r="H398" s="33">
        <v>145.04</v>
      </c>
      <c r="I398" t="s">
        <v>292</v>
      </c>
    </row>
    <row r="399" spans="1:9" x14ac:dyDescent="0.2">
      <c r="A399">
        <v>10769</v>
      </c>
      <c r="B399" t="s">
        <v>302</v>
      </c>
      <c r="C399" t="s">
        <v>229</v>
      </c>
      <c r="D399" s="29">
        <v>40520</v>
      </c>
      <c r="E399" s="29">
        <v>40548</v>
      </c>
      <c r="F399" s="29">
        <v>40524</v>
      </c>
      <c r="G399" t="s">
        <v>223</v>
      </c>
      <c r="H399" s="33">
        <v>65.06</v>
      </c>
      <c r="I399" t="s">
        <v>292</v>
      </c>
    </row>
    <row r="400" spans="1:9" x14ac:dyDescent="0.2">
      <c r="A400">
        <v>10688</v>
      </c>
      <c r="B400" t="s">
        <v>302</v>
      </c>
      <c r="C400" t="s">
        <v>226</v>
      </c>
      <c r="D400" s="29">
        <v>40452</v>
      </c>
      <c r="E400" s="29">
        <v>40466</v>
      </c>
      <c r="F400" s="29">
        <v>40458</v>
      </c>
      <c r="G400" t="s">
        <v>227</v>
      </c>
      <c r="H400" s="33">
        <v>299.08999999999997</v>
      </c>
      <c r="I400" t="s">
        <v>292</v>
      </c>
    </row>
    <row r="401" spans="1:9" x14ac:dyDescent="0.2">
      <c r="A401">
        <v>10814</v>
      </c>
      <c r="B401" t="s">
        <v>303</v>
      </c>
      <c r="C401" t="s">
        <v>229</v>
      </c>
      <c r="D401" s="29">
        <v>40183</v>
      </c>
      <c r="E401" s="29">
        <v>40576</v>
      </c>
      <c r="F401" s="29">
        <v>40557</v>
      </c>
      <c r="G401" t="s">
        <v>231</v>
      </c>
      <c r="H401" s="33">
        <v>130.94</v>
      </c>
      <c r="I401" t="s">
        <v>243</v>
      </c>
    </row>
    <row r="402" spans="1:9" x14ac:dyDescent="0.2">
      <c r="A402">
        <v>10251</v>
      </c>
      <c r="B402" t="s">
        <v>303</v>
      </c>
      <c r="C402" t="s">
        <v>229</v>
      </c>
      <c r="D402" s="29">
        <v>40002</v>
      </c>
      <c r="E402" s="29">
        <v>40030</v>
      </c>
      <c r="F402" s="29">
        <v>40009</v>
      </c>
      <c r="G402" t="s">
        <v>223</v>
      </c>
      <c r="H402" s="33">
        <v>41.34</v>
      </c>
      <c r="I402" t="s">
        <v>243</v>
      </c>
    </row>
    <row r="403" spans="1:9" x14ac:dyDescent="0.2">
      <c r="A403">
        <v>10806</v>
      </c>
      <c r="B403" t="s">
        <v>303</v>
      </c>
      <c r="C403" t="s">
        <v>229</v>
      </c>
      <c r="D403" s="29">
        <v>40543</v>
      </c>
      <c r="E403" s="29">
        <v>40571</v>
      </c>
      <c r="F403" s="29">
        <v>40548</v>
      </c>
      <c r="G403" t="s">
        <v>227</v>
      </c>
      <c r="H403" s="33">
        <v>22.11</v>
      </c>
      <c r="I403" t="s">
        <v>243</v>
      </c>
    </row>
    <row r="404" spans="1:9" x14ac:dyDescent="0.2">
      <c r="A404">
        <v>10478</v>
      </c>
      <c r="B404" t="s">
        <v>303</v>
      </c>
      <c r="C404" t="s">
        <v>247</v>
      </c>
      <c r="D404" s="29">
        <v>40255</v>
      </c>
      <c r="E404" s="29">
        <v>40269</v>
      </c>
      <c r="F404" s="29">
        <v>40263</v>
      </c>
      <c r="G404" t="s">
        <v>231</v>
      </c>
      <c r="H404" s="33">
        <v>4.8099999999999996</v>
      </c>
      <c r="I404" t="s">
        <v>243</v>
      </c>
    </row>
    <row r="405" spans="1:9" x14ac:dyDescent="0.2">
      <c r="A405">
        <v>10870</v>
      </c>
      <c r="B405" t="s">
        <v>304</v>
      </c>
      <c r="C405" t="s">
        <v>239</v>
      </c>
      <c r="D405" s="29">
        <v>40213</v>
      </c>
      <c r="E405" s="29">
        <v>40606</v>
      </c>
      <c r="F405" s="29">
        <v>40587</v>
      </c>
      <c r="G405" t="s">
        <v>231</v>
      </c>
      <c r="H405" s="33">
        <v>12.04</v>
      </c>
      <c r="I405" t="s">
        <v>305</v>
      </c>
    </row>
    <row r="406" spans="1:9" x14ac:dyDescent="0.2">
      <c r="A406">
        <v>10906</v>
      </c>
      <c r="B406" t="s">
        <v>304</v>
      </c>
      <c r="C406" t="s">
        <v>226</v>
      </c>
      <c r="D406" s="29">
        <v>40234</v>
      </c>
      <c r="E406" s="29">
        <v>40613</v>
      </c>
      <c r="F406" s="29">
        <v>40605</v>
      </c>
      <c r="G406" t="s">
        <v>231</v>
      </c>
      <c r="H406" s="33">
        <v>26.29</v>
      </c>
      <c r="I406" t="s">
        <v>305</v>
      </c>
    </row>
    <row r="407" spans="1:9" x14ac:dyDescent="0.2">
      <c r="A407">
        <v>10374</v>
      </c>
      <c r="B407" t="s">
        <v>304</v>
      </c>
      <c r="C407" t="s">
        <v>225</v>
      </c>
      <c r="D407" s="29">
        <v>40152</v>
      </c>
      <c r="E407" s="29">
        <v>40180</v>
      </c>
      <c r="F407" s="29">
        <v>40156</v>
      </c>
      <c r="G407" t="s">
        <v>231</v>
      </c>
      <c r="H407" s="33">
        <v>3.94</v>
      </c>
      <c r="I407" t="s">
        <v>305</v>
      </c>
    </row>
    <row r="408" spans="1:9" x14ac:dyDescent="0.2">
      <c r="A408">
        <v>10792</v>
      </c>
      <c r="B408" t="s">
        <v>304</v>
      </c>
      <c r="C408" t="s">
        <v>225</v>
      </c>
      <c r="D408" s="29">
        <v>40535</v>
      </c>
      <c r="E408" s="29">
        <v>40563</v>
      </c>
      <c r="F408" s="29">
        <v>40543</v>
      </c>
      <c r="G408" t="s">
        <v>231</v>
      </c>
      <c r="H408" s="33">
        <v>23.79</v>
      </c>
      <c r="I408" t="s">
        <v>305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rightToLeft="1" workbookViewId="0">
      <selection sqref="A1:H67"/>
    </sheetView>
  </sheetViews>
  <sheetFormatPr defaultRowHeight="14.25" x14ac:dyDescent="0.2"/>
  <cols>
    <col min="3" max="3" width="14.75" bestFit="1" customWidth="1"/>
    <col min="4" max="4" width="16" bestFit="1" customWidth="1"/>
    <col min="5" max="6" width="20" bestFit="1" customWidth="1"/>
  </cols>
  <sheetData>
    <row r="1" spans="1:7" x14ac:dyDescent="0.2">
      <c r="A1" t="s">
        <v>306</v>
      </c>
      <c r="B1" t="s">
        <v>307</v>
      </c>
      <c r="C1" t="s">
        <v>308</v>
      </c>
      <c r="D1" t="s">
        <v>309</v>
      </c>
      <c r="E1" t="s">
        <v>310</v>
      </c>
      <c r="F1" t="s">
        <v>311</v>
      </c>
      <c r="G1" t="s">
        <v>312</v>
      </c>
    </row>
    <row r="2" spans="1:7" x14ac:dyDescent="0.2">
      <c r="A2">
        <v>20100</v>
      </c>
      <c r="B2" t="s">
        <v>313</v>
      </c>
      <c r="C2" t="s">
        <v>314</v>
      </c>
      <c r="D2" s="29">
        <v>37866</v>
      </c>
      <c r="E2" s="35">
        <v>2339160</v>
      </c>
      <c r="F2" s="35">
        <v>2392892</v>
      </c>
      <c r="G2" t="s">
        <v>315</v>
      </c>
    </row>
    <row r="3" spans="1:7" x14ac:dyDescent="0.2">
      <c r="A3">
        <v>20101</v>
      </c>
      <c r="B3" t="s">
        <v>316</v>
      </c>
      <c r="C3" t="s">
        <v>317</v>
      </c>
      <c r="D3" s="29">
        <v>39402</v>
      </c>
      <c r="E3" s="35">
        <v>1426949</v>
      </c>
      <c r="F3" s="35">
        <v>1460760</v>
      </c>
      <c r="G3" t="s">
        <v>318</v>
      </c>
    </row>
    <row r="4" spans="1:7" x14ac:dyDescent="0.2">
      <c r="A4">
        <v>20107</v>
      </c>
      <c r="B4" t="s">
        <v>319</v>
      </c>
      <c r="C4" t="s">
        <v>320</v>
      </c>
      <c r="D4" s="29">
        <v>39039</v>
      </c>
      <c r="E4" s="35">
        <v>1960957</v>
      </c>
      <c r="F4" s="35">
        <v>2069906</v>
      </c>
      <c r="G4" t="s">
        <v>321</v>
      </c>
    </row>
    <row r="5" spans="1:7" x14ac:dyDescent="0.2">
      <c r="A5">
        <v>20107</v>
      </c>
      <c r="B5" t="s">
        <v>319</v>
      </c>
      <c r="C5" t="s">
        <v>322</v>
      </c>
      <c r="D5" s="29">
        <v>38923</v>
      </c>
      <c r="E5" s="35">
        <v>2680446</v>
      </c>
      <c r="F5" s="35">
        <v>2704704</v>
      </c>
      <c r="G5" t="s">
        <v>323</v>
      </c>
    </row>
    <row r="6" spans="1:7" x14ac:dyDescent="0.2">
      <c r="A6">
        <v>20109</v>
      </c>
      <c r="B6" t="s">
        <v>324</v>
      </c>
      <c r="C6" t="s">
        <v>314</v>
      </c>
      <c r="D6" s="29">
        <v>40235</v>
      </c>
      <c r="E6" s="35">
        <v>2243159</v>
      </c>
      <c r="F6" s="35">
        <v>2293579</v>
      </c>
      <c r="G6" t="s">
        <v>321</v>
      </c>
    </row>
    <row r="7" spans="1:7" x14ac:dyDescent="0.2">
      <c r="A7">
        <v>20110</v>
      </c>
      <c r="B7" t="s">
        <v>325</v>
      </c>
      <c r="C7" t="s">
        <v>326</v>
      </c>
      <c r="D7" s="29">
        <v>39330</v>
      </c>
      <c r="E7" s="35">
        <v>2145570</v>
      </c>
      <c r="F7" s="35">
        <v>2254349</v>
      </c>
      <c r="G7" t="s">
        <v>315</v>
      </c>
    </row>
    <row r="8" spans="1:7" x14ac:dyDescent="0.2">
      <c r="A8">
        <v>20112</v>
      </c>
      <c r="B8" t="s">
        <v>327</v>
      </c>
      <c r="C8" t="s">
        <v>328</v>
      </c>
      <c r="D8" s="29">
        <v>39376</v>
      </c>
      <c r="E8" s="35">
        <v>532374</v>
      </c>
      <c r="F8" s="35">
        <v>616393</v>
      </c>
      <c r="G8" t="s">
        <v>323</v>
      </c>
    </row>
    <row r="9" spans="1:7" x14ac:dyDescent="0.2">
      <c r="A9">
        <v>20113</v>
      </c>
      <c r="B9" t="s">
        <v>329</v>
      </c>
      <c r="C9" t="s">
        <v>330</v>
      </c>
      <c r="D9" s="29">
        <v>39357</v>
      </c>
      <c r="E9" s="35">
        <v>1174435</v>
      </c>
      <c r="F9" s="35">
        <v>1229825</v>
      </c>
      <c r="G9" t="s">
        <v>321</v>
      </c>
    </row>
    <row r="10" spans="1:7" x14ac:dyDescent="0.2">
      <c r="A10">
        <v>20114</v>
      </c>
      <c r="B10" t="s">
        <v>331</v>
      </c>
      <c r="C10" t="s">
        <v>332</v>
      </c>
      <c r="D10" s="29">
        <v>37640</v>
      </c>
      <c r="E10" s="35">
        <v>2403495</v>
      </c>
      <c r="F10" s="35">
        <v>2500244</v>
      </c>
      <c r="G10" t="s">
        <v>323</v>
      </c>
    </row>
    <row r="11" spans="1:7" x14ac:dyDescent="0.2">
      <c r="A11">
        <v>20115</v>
      </c>
      <c r="B11" t="s">
        <v>333</v>
      </c>
      <c r="C11" t="s">
        <v>334</v>
      </c>
      <c r="D11" s="29">
        <v>38426</v>
      </c>
      <c r="E11" s="35">
        <v>603989</v>
      </c>
      <c r="F11" s="35">
        <v>691393</v>
      </c>
      <c r="G11" t="s">
        <v>318</v>
      </c>
    </row>
    <row r="12" spans="1:7" x14ac:dyDescent="0.2">
      <c r="A12">
        <v>20116</v>
      </c>
      <c r="B12" t="s">
        <v>335</v>
      </c>
      <c r="C12" t="s">
        <v>336</v>
      </c>
      <c r="D12" s="29">
        <v>37415</v>
      </c>
      <c r="E12" s="35">
        <v>2372310</v>
      </c>
      <c r="F12" s="35">
        <v>2456003</v>
      </c>
      <c r="G12" t="s">
        <v>323</v>
      </c>
    </row>
    <row r="13" spans="1:7" x14ac:dyDescent="0.2">
      <c r="A13">
        <v>20117</v>
      </c>
      <c r="B13" t="s">
        <v>337</v>
      </c>
      <c r="C13" t="s">
        <v>332</v>
      </c>
      <c r="D13" s="29">
        <v>38261</v>
      </c>
      <c r="E13" s="35">
        <v>2361668</v>
      </c>
      <c r="F13" s="35">
        <v>2387508</v>
      </c>
      <c r="G13" t="s">
        <v>321</v>
      </c>
    </row>
    <row r="14" spans="1:7" x14ac:dyDescent="0.2">
      <c r="A14">
        <v>20120</v>
      </c>
      <c r="B14" t="s">
        <v>338</v>
      </c>
      <c r="C14" t="s">
        <v>339</v>
      </c>
      <c r="D14" s="29">
        <v>39581</v>
      </c>
      <c r="E14" s="35">
        <v>547463</v>
      </c>
      <c r="F14" s="35">
        <v>599319</v>
      </c>
      <c r="G14" t="s">
        <v>318</v>
      </c>
    </row>
    <row r="15" spans="1:7" x14ac:dyDescent="0.2">
      <c r="A15">
        <v>20120</v>
      </c>
      <c r="B15" t="s">
        <v>340</v>
      </c>
      <c r="C15" t="s">
        <v>330</v>
      </c>
      <c r="D15" s="29">
        <v>38060</v>
      </c>
      <c r="E15" s="35">
        <v>1690356</v>
      </c>
      <c r="F15" s="35">
        <v>1776100</v>
      </c>
      <c r="G15" t="s">
        <v>315</v>
      </c>
    </row>
    <row r="16" spans="1:7" x14ac:dyDescent="0.2">
      <c r="A16">
        <v>20123</v>
      </c>
      <c r="B16" t="s">
        <v>341</v>
      </c>
      <c r="C16" t="s">
        <v>339</v>
      </c>
      <c r="D16" s="29">
        <v>40045</v>
      </c>
      <c r="E16" s="35">
        <v>2342407</v>
      </c>
      <c r="F16" s="35">
        <v>2448192</v>
      </c>
      <c r="G16" t="s">
        <v>318</v>
      </c>
    </row>
    <row r="17" spans="1:7" x14ac:dyDescent="0.2">
      <c r="A17">
        <v>20125</v>
      </c>
      <c r="B17" t="s">
        <v>342</v>
      </c>
      <c r="C17" t="s">
        <v>328</v>
      </c>
      <c r="D17" s="29">
        <v>38347</v>
      </c>
      <c r="E17" s="35">
        <v>697310</v>
      </c>
      <c r="F17" s="35">
        <v>719995</v>
      </c>
      <c r="G17" t="s">
        <v>315</v>
      </c>
    </row>
    <row r="18" spans="1:7" x14ac:dyDescent="0.2">
      <c r="A18">
        <v>20128</v>
      </c>
      <c r="B18" t="s">
        <v>343</v>
      </c>
      <c r="C18" t="s">
        <v>326</v>
      </c>
      <c r="D18" s="29">
        <v>39790</v>
      </c>
      <c r="E18" s="35">
        <v>838129</v>
      </c>
      <c r="F18" s="35">
        <v>857415</v>
      </c>
      <c r="G18" t="s">
        <v>323</v>
      </c>
    </row>
    <row r="19" spans="1:7" x14ac:dyDescent="0.2">
      <c r="A19">
        <v>20131</v>
      </c>
      <c r="B19" t="s">
        <v>344</v>
      </c>
      <c r="C19" t="s">
        <v>328</v>
      </c>
      <c r="D19" s="29">
        <v>39130</v>
      </c>
      <c r="E19" s="35">
        <v>783825</v>
      </c>
      <c r="F19" s="35">
        <v>833100</v>
      </c>
      <c r="G19" t="s">
        <v>318</v>
      </c>
    </row>
    <row r="20" spans="1:7" x14ac:dyDescent="0.2">
      <c r="A20">
        <v>20134</v>
      </c>
      <c r="B20" t="s">
        <v>345</v>
      </c>
      <c r="C20" t="s">
        <v>326</v>
      </c>
      <c r="D20" s="29">
        <v>39537</v>
      </c>
      <c r="E20" s="35">
        <v>2522420</v>
      </c>
      <c r="F20" s="35">
        <v>2600626</v>
      </c>
      <c r="G20" t="s">
        <v>321</v>
      </c>
    </row>
    <row r="21" spans="1:7" x14ac:dyDescent="0.2">
      <c r="A21">
        <v>20136</v>
      </c>
      <c r="B21" t="s">
        <v>346</v>
      </c>
      <c r="C21" t="s">
        <v>332</v>
      </c>
      <c r="D21" s="29">
        <v>38243</v>
      </c>
      <c r="E21" s="35">
        <v>1584107</v>
      </c>
      <c r="F21" s="35">
        <v>1596415</v>
      </c>
      <c r="G21" t="s">
        <v>323</v>
      </c>
    </row>
    <row r="22" spans="1:7" x14ac:dyDescent="0.2">
      <c r="A22">
        <v>20140</v>
      </c>
      <c r="B22" t="s">
        <v>347</v>
      </c>
      <c r="C22" t="s">
        <v>348</v>
      </c>
      <c r="D22" s="29">
        <v>39655</v>
      </c>
      <c r="E22" s="35">
        <v>1514742</v>
      </c>
      <c r="F22" s="35">
        <v>1622630</v>
      </c>
      <c r="G22" t="s">
        <v>318</v>
      </c>
    </row>
    <row r="23" spans="1:7" x14ac:dyDescent="0.2">
      <c r="A23">
        <v>20143</v>
      </c>
      <c r="B23" t="s">
        <v>349</v>
      </c>
      <c r="C23" t="s">
        <v>330</v>
      </c>
      <c r="D23" s="29">
        <v>40148</v>
      </c>
      <c r="E23" s="35">
        <v>2252811</v>
      </c>
      <c r="F23" s="35">
        <v>2358392</v>
      </c>
      <c r="G23" t="s">
        <v>323</v>
      </c>
    </row>
    <row r="24" spans="1:7" x14ac:dyDescent="0.2">
      <c r="A24">
        <v>20146</v>
      </c>
      <c r="B24" t="s">
        <v>350</v>
      </c>
      <c r="C24" t="s">
        <v>339</v>
      </c>
      <c r="D24" s="29">
        <v>37591</v>
      </c>
      <c r="E24" s="35">
        <v>1347800</v>
      </c>
      <c r="F24" s="35">
        <v>1373054</v>
      </c>
      <c r="G24" t="s">
        <v>321</v>
      </c>
    </row>
    <row r="25" spans="1:7" x14ac:dyDescent="0.2">
      <c r="A25">
        <v>20147</v>
      </c>
      <c r="B25" t="s">
        <v>351</v>
      </c>
      <c r="C25" t="s">
        <v>332</v>
      </c>
      <c r="D25" s="29">
        <v>40111</v>
      </c>
      <c r="E25" s="35">
        <v>691763</v>
      </c>
      <c r="F25" s="35">
        <v>766218</v>
      </c>
      <c r="G25" t="s">
        <v>321</v>
      </c>
    </row>
    <row r="26" spans="1:7" x14ac:dyDescent="0.2">
      <c r="A26">
        <v>20148</v>
      </c>
      <c r="B26" t="s">
        <v>352</v>
      </c>
      <c r="C26" t="s">
        <v>322</v>
      </c>
      <c r="D26" s="29">
        <v>39341</v>
      </c>
      <c r="E26" s="35">
        <v>709828</v>
      </c>
      <c r="F26" s="35">
        <v>746129</v>
      </c>
      <c r="G26" t="s">
        <v>323</v>
      </c>
    </row>
    <row r="27" spans="1:7" x14ac:dyDescent="0.2">
      <c r="A27">
        <v>20152</v>
      </c>
      <c r="B27" t="s">
        <v>353</v>
      </c>
      <c r="C27" t="s">
        <v>314</v>
      </c>
      <c r="D27" s="29">
        <v>37483</v>
      </c>
      <c r="E27" s="35">
        <v>2077767</v>
      </c>
      <c r="F27" s="35">
        <v>2136881</v>
      </c>
      <c r="G27" t="s">
        <v>323</v>
      </c>
    </row>
    <row r="28" spans="1:7" x14ac:dyDescent="0.2">
      <c r="A28">
        <v>20153</v>
      </c>
      <c r="B28" t="s">
        <v>354</v>
      </c>
      <c r="C28" t="s">
        <v>348</v>
      </c>
      <c r="D28" s="29">
        <v>40201</v>
      </c>
      <c r="E28" s="35">
        <v>758424</v>
      </c>
      <c r="F28" s="35">
        <v>845499</v>
      </c>
      <c r="G28" t="s">
        <v>318</v>
      </c>
    </row>
    <row r="29" spans="1:7" x14ac:dyDescent="0.2">
      <c r="A29">
        <v>20156</v>
      </c>
      <c r="B29" t="s">
        <v>355</v>
      </c>
      <c r="C29" t="s">
        <v>356</v>
      </c>
      <c r="D29" s="29">
        <v>39516</v>
      </c>
      <c r="E29" s="35">
        <v>1638871</v>
      </c>
      <c r="F29" s="35">
        <v>1718856</v>
      </c>
      <c r="G29" t="s">
        <v>323</v>
      </c>
    </row>
    <row r="30" spans="1:7" x14ac:dyDescent="0.2">
      <c r="A30">
        <v>20158</v>
      </c>
      <c r="B30" t="s">
        <v>357</v>
      </c>
      <c r="C30" t="s">
        <v>328</v>
      </c>
      <c r="D30" s="29">
        <v>39825</v>
      </c>
      <c r="E30" s="35">
        <v>2226084</v>
      </c>
      <c r="F30" s="35">
        <v>2278563</v>
      </c>
      <c r="G30" t="s">
        <v>315</v>
      </c>
    </row>
    <row r="31" spans="1:7" x14ac:dyDescent="0.2">
      <c r="A31">
        <v>20160</v>
      </c>
      <c r="B31" t="s">
        <v>358</v>
      </c>
      <c r="C31" t="s">
        <v>359</v>
      </c>
      <c r="D31" s="29">
        <v>39730</v>
      </c>
      <c r="E31" s="35">
        <v>778875</v>
      </c>
      <c r="F31" s="35">
        <v>835536</v>
      </c>
      <c r="G31" t="s">
        <v>323</v>
      </c>
    </row>
    <row r="32" spans="1:7" x14ac:dyDescent="0.2">
      <c r="A32">
        <v>20179</v>
      </c>
      <c r="B32" t="s">
        <v>360</v>
      </c>
      <c r="C32" t="s">
        <v>328</v>
      </c>
      <c r="D32" s="29">
        <v>38871</v>
      </c>
      <c r="E32" s="35">
        <v>1734547</v>
      </c>
      <c r="F32" s="35">
        <v>1797699</v>
      </c>
      <c r="G32" t="s">
        <v>315</v>
      </c>
    </row>
    <row r="33" spans="1:7" x14ac:dyDescent="0.2">
      <c r="A33">
        <v>20182</v>
      </c>
      <c r="B33" t="s">
        <v>361</v>
      </c>
      <c r="C33" t="s">
        <v>348</v>
      </c>
      <c r="D33" s="29">
        <v>38266</v>
      </c>
      <c r="E33" s="35">
        <v>727416</v>
      </c>
      <c r="F33" s="35">
        <v>784813</v>
      </c>
      <c r="G33" t="s">
        <v>323</v>
      </c>
    </row>
    <row r="34" spans="1:7" x14ac:dyDescent="0.2">
      <c r="A34">
        <v>20184</v>
      </c>
      <c r="B34" t="s">
        <v>362</v>
      </c>
      <c r="C34" t="s">
        <v>320</v>
      </c>
      <c r="D34" s="29">
        <v>37582</v>
      </c>
      <c r="E34" s="35">
        <v>1859870</v>
      </c>
      <c r="F34" s="35">
        <v>1879998</v>
      </c>
      <c r="G34" t="s">
        <v>323</v>
      </c>
    </row>
    <row r="35" spans="1:7" x14ac:dyDescent="0.2">
      <c r="A35">
        <v>20186</v>
      </c>
      <c r="B35" t="s">
        <v>363</v>
      </c>
      <c r="C35" t="s">
        <v>314</v>
      </c>
      <c r="D35" s="29">
        <v>37845</v>
      </c>
      <c r="E35" s="35">
        <v>2581930</v>
      </c>
      <c r="F35" s="35">
        <v>2596216</v>
      </c>
      <c r="G35" t="s">
        <v>321</v>
      </c>
    </row>
    <row r="36" spans="1:7" x14ac:dyDescent="0.2">
      <c r="A36">
        <v>20187</v>
      </c>
      <c r="B36" t="s">
        <v>364</v>
      </c>
      <c r="C36" t="s">
        <v>365</v>
      </c>
      <c r="D36" s="29">
        <v>39569</v>
      </c>
      <c r="E36" s="35">
        <v>1240779</v>
      </c>
      <c r="F36" s="35">
        <v>1328184</v>
      </c>
      <c r="G36" t="s">
        <v>323</v>
      </c>
    </row>
    <row r="37" spans="1:7" x14ac:dyDescent="0.2">
      <c r="A37">
        <v>20188</v>
      </c>
      <c r="B37" t="s">
        <v>366</v>
      </c>
      <c r="C37" t="s">
        <v>326</v>
      </c>
      <c r="D37" s="29">
        <v>37471</v>
      </c>
      <c r="E37" s="35">
        <v>572751</v>
      </c>
      <c r="F37" s="35">
        <v>658786</v>
      </c>
      <c r="G37" t="s">
        <v>323</v>
      </c>
    </row>
    <row r="38" spans="1:7" x14ac:dyDescent="0.2">
      <c r="A38">
        <v>20191</v>
      </c>
      <c r="B38" t="s">
        <v>367</v>
      </c>
      <c r="C38" t="s">
        <v>322</v>
      </c>
      <c r="D38" s="29">
        <v>39701</v>
      </c>
      <c r="E38" s="35">
        <v>1570636</v>
      </c>
      <c r="F38" s="35">
        <v>1613843</v>
      </c>
      <c r="G38" t="s">
        <v>321</v>
      </c>
    </row>
    <row r="39" spans="1:7" x14ac:dyDescent="0.2">
      <c r="A39">
        <v>20204</v>
      </c>
      <c r="B39" t="s">
        <v>368</v>
      </c>
      <c r="C39" t="s">
        <v>320</v>
      </c>
      <c r="D39" s="29">
        <v>37356</v>
      </c>
      <c r="E39" s="35">
        <v>1773641</v>
      </c>
      <c r="F39" s="35">
        <v>1816509</v>
      </c>
      <c r="G39" t="s">
        <v>323</v>
      </c>
    </row>
    <row r="40" spans="1:7" x14ac:dyDescent="0.2">
      <c r="A40">
        <v>20208</v>
      </c>
      <c r="B40" t="s">
        <v>369</v>
      </c>
      <c r="C40" t="s">
        <v>322</v>
      </c>
      <c r="D40" s="29">
        <v>39237</v>
      </c>
      <c r="E40" s="35">
        <v>721508</v>
      </c>
      <c r="F40" s="35">
        <v>815978</v>
      </c>
      <c r="G40" t="s">
        <v>321</v>
      </c>
    </row>
    <row r="41" spans="1:7" x14ac:dyDescent="0.2">
      <c r="A41">
        <v>20215</v>
      </c>
      <c r="B41" t="s">
        <v>370</v>
      </c>
      <c r="C41" t="s">
        <v>365</v>
      </c>
      <c r="D41" s="29">
        <v>37744</v>
      </c>
      <c r="E41" s="35">
        <v>496273</v>
      </c>
      <c r="F41" s="35">
        <v>599973</v>
      </c>
      <c r="G41" t="s">
        <v>321</v>
      </c>
    </row>
    <row r="42" spans="1:7" x14ac:dyDescent="0.2">
      <c r="A42">
        <v>20216</v>
      </c>
      <c r="B42" t="s">
        <v>371</v>
      </c>
      <c r="C42" t="s">
        <v>326</v>
      </c>
      <c r="D42" s="29">
        <v>40292</v>
      </c>
      <c r="E42" s="35">
        <v>655556</v>
      </c>
      <c r="F42" s="35">
        <v>683884</v>
      </c>
      <c r="G42" t="s">
        <v>323</v>
      </c>
    </row>
    <row r="43" spans="1:7" x14ac:dyDescent="0.2">
      <c r="A43">
        <v>20219</v>
      </c>
      <c r="B43" t="s">
        <v>372</v>
      </c>
      <c r="C43" t="s">
        <v>356</v>
      </c>
      <c r="D43" s="29">
        <v>37628</v>
      </c>
      <c r="E43" s="35">
        <v>1581071</v>
      </c>
      <c r="F43" s="35">
        <v>1643095</v>
      </c>
      <c r="G43" t="s">
        <v>323</v>
      </c>
    </row>
    <row r="44" spans="1:7" x14ac:dyDescent="0.2">
      <c r="A44">
        <v>20224</v>
      </c>
      <c r="B44" t="s">
        <v>373</v>
      </c>
      <c r="C44" t="s">
        <v>317</v>
      </c>
      <c r="D44" s="29">
        <v>40261</v>
      </c>
      <c r="E44" s="35">
        <v>1079800</v>
      </c>
      <c r="F44" s="35">
        <v>1098319</v>
      </c>
      <c r="G44" t="s">
        <v>315</v>
      </c>
    </row>
    <row r="45" spans="1:7" x14ac:dyDescent="0.2">
      <c r="A45">
        <v>20230</v>
      </c>
      <c r="B45" t="s">
        <v>374</v>
      </c>
      <c r="C45" t="s">
        <v>322</v>
      </c>
      <c r="D45" s="29">
        <v>38832</v>
      </c>
      <c r="E45" s="35">
        <v>1217317</v>
      </c>
      <c r="F45" s="35">
        <v>1231635</v>
      </c>
      <c r="G45" t="s">
        <v>323</v>
      </c>
    </row>
    <row r="46" spans="1:7" x14ac:dyDescent="0.2">
      <c r="A46">
        <v>20236</v>
      </c>
      <c r="B46" t="s">
        <v>375</v>
      </c>
      <c r="C46" t="s">
        <v>322</v>
      </c>
      <c r="D46" s="29">
        <v>39387</v>
      </c>
      <c r="E46" s="35">
        <v>1685101</v>
      </c>
      <c r="F46" s="35">
        <v>1709995</v>
      </c>
      <c r="G46" t="s">
        <v>323</v>
      </c>
    </row>
    <row r="47" spans="1:7" x14ac:dyDescent="0.2">
      <c r="A47">
        <v>20237</v>
      </c>
      <c r="B47" t="s">
        <v>376</v>
      </c>
      <c r="C47" t="s">
        <v>320</v>
      </c>
      <c r="D47" s="29">
        <v>40114</v>
      </c>
      <c r="E47" s="35">
        <v>1470098</v>
      </c>
      <c r="F47" s="35">
        <v>1491747</v>
      </c>
      <c r="G47" t="s">
        <v>321</v>
      </c>
    </row>
    <row r="48" spans="1:7" x14ac:dyDescent="0.2">
      <c r="A48">
        <v>20301</v>
      </c>
      <c r="B48" t="s">
        <v>377</v>
      </c>
      <c r="C48" t="s">
        <v>328</v>
      </c>
      <c r="D48" s="29">
        <v>39536</v>
      </c>
      <c r="E48" s="35">
        <v>1800362</v>
      </c>
      <c r="F48" s="35">
        <v>1884336</v>
      </c>
      <c r="G48" t="s">
        <v>318</v>
      </c>
    </row>
    <row r="49" spans="1:7" x14ac:dyDescent="0.2">
      <c r="A49">
        <v>20303</v>
      </c>
      <c r="B49" t="s">
        <v>378</v>
      </c>
      <c r="C49" t="s">
        <v>328</v>
      </c>
      <c r="D49" s="29">
        <v>37955</v>
      </c>
      <c r="E49" s="35">
        <v>1753401</v>
      </c>
      <c r="F49" s="35">
        <v>1855051</v>
      </c>
      <c r="G49" t="s">
        <v>323</v>
      </c>
    </row>
    <row r="50" spans="1:7" x14ac:dyDescent="0.2">
      <c r="A50">
        <v>20306</v>
      </c>
      <c r="B50" t="s">
        <v>379</v>
      </c>
      <c r="C50" t="s">
        <v>328</v>
      </c>
      <c r="D50" s="29">
        <v>38001</v>
      </c>
      <c r="E50" s="35">
        <v>1652741</v>
      </c>
      <c r="F50" s="35">
        <v>1720387</v>
      </c>
      <c r="G50" t="s">
        <v>318</v>
      </c>
    </row>
    <row r="51" spans="1:7" x14ac:dyDescent="0.2">
      <c r="A51">
        <v>20308</v>
      </c>
      <c r="B51" t="s">
        <v>380</v>
      </c>
      <c r="C51" t="s">
        <v>332</v>
      </c>
      <c r="D51" s="29">
        <v>39257</v>
      </c>
      <c r="E51" s="35">
        <v>1992813</v>
      </c>
      <c r="F51" s="35">
        <v>2016045</v>
      </c>
      <c r="G51" t="s">
        <v>323</v>
      </c>
    </row>
    <row r="52" spans="1:7" x14ac:dyDescent="0.2">
      <c r="A52">
        <v>20309</v>
      </c>
      <c r="B52" t="s">
        <v>381</v>
      </c>
      <c r="C52" t="s">
        <v>328</v>
      </c>
      <c r="D52" s="29">
        <v>37564</v>
      </c>
      <c r="E52" s="35">
        <v>1720986</v>
      </c>
      <c r="F52" s="35">
        <v>1740797</v>
      </c>
      <c r="G52" t="s">
        <v>318</v>
      </c>
    </row>
    <row r="53" spans="1:7" x14ac:dyDescent="0.2">
      <c r="A53">
        <v>20310</v>
      </c>
      <c r="B53" t="s">
        <v>382</v>
      </c>
      <c r="C53" t="s">
        <v>332</v>
      </c>
      <c r="D53" s="29">
        <v>37920</v>
      </c>
      <c r="E53" s="35">
        <v>1739013</v>
      </c>
      <c r="F53" s="35">
        <v>1818276</v>
      </c>
      <c r="G53" t="s">
        <v>323</v>
      </c>
    </row>
    <row r="54" spans="1:7" x14ac:dyDescent="0.2">
      <c r="A54">
        <v>20311</v>
      </c>
      <c r="B54" t="s">
        <v>383</v>
      </c>
      <c r="C54" t="s">
        <v>332</v>
      </c>
      <c r="D54" s="29">
        <v>39686</v>
      </c>
      <c r="E54" s="35">
        <v>2108314</v>
      </c>
      <c r="F54" s="35">
        <v>2186790</v>
      </c>
      <c r="G54" t="s">
        <v>318</v>
      </c>
    </row>
    <row r="55" spans="1:7" x14ac:dyDescent="0.2">
      <c r="A55">
        <v>20313</v>
      </c>
      <c r="B55" t="s">
        <v>384</v>
      </c>
      <c r="C55" t="s">
        <v>332</v>
      </c>
      <c r="D55" s="29">
        <v>38221</v>
      </c>
      <c r="E55" s="35">
        <v>2329800</v>
      </c>
      <c r="F55" s="35">
        <v>2419019</v>
      </c>
      <c r="G55" t="s">
        <v>321</v>
      </c>
    </row>
    <row r="56" spans="1:7" x14ac:dyDescent="0.2">
      <c r="A56">
        <v>20314</v>
      </c>
      <c r="B56" t="s">
        <v>385</v>
      </c>
      <c r="C56" t="s">
        <v>332</v>
      </c>
      <c r="D56" s="29">
        <v>39513</v>
      </c>
      <c r="E56" s="35">
        <v>1445727</v>
      </c>
      <c r="F56" s="35">
        <v>1542034</v>
      </c>
      <c r="G56" t="s">
        <v>318</v>
      </c>
    </row>
    <row r="57" spans="1:7" x14ac:dyDescent="0.2">
      <c r="A57">
        <v>20316</v>
      </c>
      <c r="B57" t="s">
        <v>386</v>
      </c>
      <c r="C57" t="s">
        <v>359</v>
      </c>
      <c r="D57" s="29">
        <v>39913</v>
      </c>
      <c r="E57" s="35">
        <v>1462931</v>
      </c>
      <c r="F57" s="35">
        <v>1565406</v>
      </c>
      <c r="G57" t="s">
        <v>323</v>
      </c>
    </row>
    <row r="58" spans="1:7" x14ac:dyDescent="0.2">
      <c r="A58">
        <v>20317</v>
      </c>
      <c r="B58" t="s">
        <v>387</v>
      </c>
      <c r="C58" t="s">
        <v>320</v>
      </c>
      <c r="D58" s="29">
        <v>39764</v>
      </c>
      <c r="E58" s="35">
        <v>1431658</v>
      </c>
      <c r="F58" s="35">
        <v>1497252</v>
      </c>
      <c r="G58" t="s">
        <v>318</v>
      </c>
    </row>
    <row r="59" spans="1:7" x14ac:dyDescent="0.2">
      <c r="A59">
        <v>20318</v>
      </c>
      <c r="B59" t="s">
        <v>388</v>
      </c>
      <c r="C59" t="s">
        <v>332</v>
      </c>
      <c r="D59" s="29">
        <v>38249</v>
      </c>
      <c r="E59" s="35">
        <v>598863</v>
      </c>
      <c r="F59" s="35">
        <v>614859</v>
      </c>
      <c r="G59" t="s">
        <v>323</v>
      </c>
    </row>
    <row r="60" spans="1:7" x14ac:dyDescent="0.2">
      <c r="A60">
        <v>20321</v>
      </c>
      <c r="B60" t="s">
        <v>389</v>
      </c>
      <c r="C60" t="s">
        <v>320</v>
      </c>
      <c r="D60" s="29">
        <v>39046</v>
      </c>
      <c r="E60" s="35">
        <v>2506545</v>
      </c>
      <c r="F60" s="35">
        <v>2522123</v>
      </c>
      <c r="G60" t="s">
        <v>318</v>
      </c>
    </row>
    <row r="61" spans="1:7" x14ac:dyDescent="0.2">
      <c r="A61">
        <v>20322</v>
      </c>
      <c r="B61" t="s">
        <v>390</v>
      </c>
      <c r="C61" t="s">
        <v>336</v>
      </c>
      <c r="D61" s="29">
        <v>38375</v>
      </c>
      <c r="E61" s="35">
        <v>1582600</v>
      </c>
      <c r="F61" s="35">
        <v>1619422</v>
      </c>
      <c r="G61" t="s">
        <v>323</v>
      </c>
    </row>
    <row r="62" spans="1:7" x14ac:dyDescent="0.2">
      <c r="A62">
        <v>20323</v>
      </c>
      <c r="B62" t="s">
        <v>391</v>
      </c>
      <c r="C62" t="s">
        <v>320</v>
      </c>
      <c r="D62" s="29">
        <v>39699</v>
      </c>
      <c r="E62" s="35">
        <v>2530402</v>
      </c>
      <c r="F62" s="35">
        <v>2634755</v>
      </c>
      <c r="G62" t="s">
        <v>318</v>
      </c>
    </row>
    <row r="63" spans="1:7" x14ac:dyDescent="0.2">
      <c r="A63">
        <v>20325</v>
      </c>
      <c r="B63" t="s">
        <v>392</v>
      </c>
      <c r="C63" t="s">
        <v>320</v>
      </c>
      <c r="D63" s="29">
        <v>39863</v>
      </c>
      <c r="E63" s="35">
        <v>684544</v>
      </c>
      <c r="F63" s="35">
        <v>738307</v>
      </c>
      <c r="G63" t="s">
        <v>321</v>
      </c>
    </row>
    <row r="64" spans="1:7" x14ac:dyDescent="0.2">
      <c r="A64">
        <v>20325</v>
      </c>
      <c r="B64" t="s">
        <v>392</v>
      </c>
      <c r="C64" t="s">
        <v>332</v>
      </c>
      <c r="D64" s="29">
        <v>38359</v>
      </c>
      <c r="E64" s="35">
        <v>1021666</v>
      </c>
      <c r="F64" s="35">
        <v>1087571</v>
      </c>
      <c r="G64" t="s">
        <v>318</v>
      </c>
    </row>
    <row r="65" spans="1:7" x14ac:dyDescent="0.2">
      <c r="A65">
        <v>20402</v>
      </c>
      <c r="B65" t="s">
        <v>393</v>
      </c>
      <c r="C65" t="s">
        <v>334</v>
      </c>
      <c r="D65" s="29">
        <v>40165</v>
      </c>
      <c r="E65" s="35">
        <v>874686</v>
      </c>
      <c r="F65" s="35">
        <v>894543</v>
      </c>
      <c r="G65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rightToLeft="1" topLeftCell="B1" workbookViewId="0">
      <selection sqref="A1:H42"/>
    </sheetView>
  </sheetViews>
  <sheetFormatPr defaultRowHeight="14.25" x14ac:dyDescent="0.2"/>
  <cols>
    <col min="1" max="1" width="10" bestFit="1" customWidth="1"/>
    <col min="5" max="5" width="16.25" bestFit="1" customWidth="1"/>
    <col min="7" max="7" width="10.875" bestFit="1" customWidth="1"/>
  </cols>
  <sheetData>
    <row r="1" spans="1:7" x14ac:dyDescent="0.2">
      <c r="A1" t="s">
        <v>2</v>
      </c>
      <c r="B1" t="s">
        <v>67</v>
      </c>
      <c r="C1" t="s">
        <v>0</v>
      </c>
      <c r="D1" t="s">
        <v>45</v>
      </c>
      <c r="E1" t="s">
        <v>62</v>
      </c>
      <c r="F1" t="s">
        <v>65</v>
      </c>
      <c r="G1" t="s">
        <v>66</v>
      </c>
    </row>
    <row r="2" spans="1:7" x14ac:dyDescent="0.2">
      <c r="A2">
        <v>611779639</v>
      </c>
      <c r="B2" t="s">
        <v>37</v>
      </c>
      <c r="C2" t="s">
        <v>4</v>
      </c>
      <c r="D2" t="s">
        <v>46</v>
      </c>
      <c r="E2" s="29">
        <v>38257</v>
      </c>
      <c r="F2" s="35">
        <v>3400000</v>
      </c>
      <c r="G2" s="35">
        <v>14000000</v>
      </c>
    </row>
    <row r="3" spans="1:7" x14ac:dyDescent="0.2">
      <c r="A3">
        <v>611661373</v>
      </c>
      <c r="B3" t="s">
        <v>7</v>
      </c>
      <c r="C3" t="s">
        <v>4</v>
      </c>
      <c r="D3" t="s">
        <v>57</v>
      </c>
      <c r="E3" s="29">
        <v>36011</v>
      </c>
      <c r="F3" s="35">
        <v>1800000</v>
      </c>
      <c r="G3" s="35">
        <v>30000000</v>
      </c>
    </row>
    <row r="4" spans="1:7" x14ac:dyDescent="0.2">
      <c r="A4">
        <v>620041773</v>
      </c>
      <c r="B4" t="s">
        <v>394</v>
      </c>
      <c r="C4" t="s">
        <v>5</v>
      </c>
      <c r="D4" t="s">
        <v>47</v>
      </c>
      <c r="E4" s="29">
        <v>41233</v>
      </c>
      <c r="F4" s="35">
        <v>4600000</v>
      </c>
      <c r="G4" s="35">
        <v>24000000</v>
      </c>
    </row>
    <row r="5" spans="1:7" x14ac:dyDescent="0.2">
      <c r="A5">
        <v>650012777</v>
      </c>
      <c r="B5" t="s">
        <v>395</v>
      </c>
      <c r="C5" t="s">
        <v>91</v>
      </c>
      <c r="D5" t="s">
        <v>46</v>
      </c>
      <c r="E5" s="29">
        <v>38735</v>
      </c>
      <c r="F5" s="35">
        <v>2000000</v>
      </c>
      <c r="G5" s="35">
        <v>22000000</v>
      </c>
    </row>
    <row r="6" spans="1:7" x14ac:dyDescent="0.2">
      <c r="A6">
        <v>612434218</v>
      </c>
      <c r="B6" t="s">
        <v>10</v>
      </c>
      <c r="C6" t="s">
        <v>4</v>
      </c>
      <c r="D6" t="s">
        <v>38</v>
      </c>
      <c r="E6" s="29">
        <v>42200</v>
      </c>
      <c r="F6" s="35">
        <v>1800000</v>
      </c>
      <c r="G6" s="35">
        <v>14000000</v>
      </c>
    </row>
    <row r="7" spans="1:7" x14ac:dyDescent="0.2">
      <c r="A7">
        <v>620041666</v>
      </c>
      <c r="B7" t="s">
        <v>396</v>
      </c>
      <c r="C7" t="s">
        <v>6</v>
      </c>
      <c r="D7" t="s">
        <v>46</v>
      </c>
      <c r="E7" s="29">
        <v>37114</v>
      </c>
      <c r="F7" s="35">
        <v>3600000</v>
      </c>
      <c r="G7" s="35">
        <v>22000000</v>
      </c>
    </row>
    <row r="8" spans="1:7" x14ac:dyDescent="0.2">
      <c r="A8">
        <v>612623869</v>
      </c>
      <c r="B8" t="s">
        <v>397</v>
      </c>
      <c r="C8" t="s">
        <v>5</v>
      </c>
      <c r="D8" t="s">
        <v>46</v>
      </c>
      <c r="E8" s="29">
        <v>37853</v>
      </c>
      <c r="F8" s="35">
        <v>4200000</v>
      </c>
      <c r="G8" s="35">
        <v>24000000</v>
      </c>
    </row>
    <row r="9" spans="1:7" x14ac:dyDescent="0.2">
      <c r="A9">
        <v>610007800</v>
      </c>
      <c r="B9" t="s">
        <v>13</v>
      </c>
      <c r="C9" t="s">
        <v>4</v>
      </c>
      <c r="D9" t="s">
        <v>46</v>
      </c>
      <c r="E9" s="29">
        <v>40317</v>
      </c>
      <c r="F9" s="35">
        <v>4600000</v>
      </c>
      <c r="G9" s="35">
        <v>28000000</v>
      </c>
    </row>
    <row r="10" spans="1:7" x14ac:dyDescent="0.2">
      <c r="A10">
        <v>612352444</v>
      </c>
      <c r="B10" t="s">
        <v>31</v>
      </c>
      <c r="C10" t="s">
        <v>4</v>
      </c>
      <c r="D10" t="s">
        <v>46</v>
      </c>
      <c r="E10" s="29">
        <v>40192</v>
      </c>
      <c r="F10" s="35">
        <v>2800000</v>
      </c>
      <c r="G10" s="35">
        <v>32000000</v>
      </c>
    </row>
    <row r="11" spans="1:7" x14ac:dyDescent="0.2">
      <c r="A11">
        <v>620041963</v>
      </c>
      <c r="B11" t="s">
        <v>398</v>
      </c>
      <c r="C11" t="s">
        <v>5</v>
      </c>
      <c r="D11" t="s">
        <v>46</v>
      </c>
      <c r="E11" s="29">
        <v>35885</v>
      </c>
      <c r="F11" s="35">
        <v>4600000</v>
      </c>
      <c r="G11" s="35">
        <v>32000000</v>
      </c>
    </row>
    <row r="12" spans="1:7" x14ac:dyDescent="0.2">
      <c r="A12">
        <v>612578022</v>
      </c>
      <c r="B12" t="s">
        <v>16</v>
      </c>
      <c r="C12" t="s">
        <v>4</v>
      </c>
      <c r="D12" t="s">
        <v>64</v>
      </c>
      <c r="E12" s="29">
        <v>40240</v>
      </c>
      <c r="F12" s="35">
        <v>600000</v>
      </c>
      <c r="G12" s="35">
        <v>36000000</v>
      </c>
    </row>
    <row r="13" spans="1:7" x14ac:dyDescent="0.2">
      <c r="A13">
        <v>634341678</v>
      </c>
      <c r="B13" t="s">
        <v>399</v>
      </c>
      <c r="C13" t="s">
        <v>4</v>
      </c>
      <c r="D13" t="s">
        <v>46</v>
      </c>
      <c r="E13" s="29">
        <v>40286</v>
      </c>
      <c r="F13" s="35">
        <v>4700000</v>
      </c>
      <c r="G13" s="35">
        <v>32000000</v>
      </c>
    </row>
    <row r="14" spans="1:7" x14ac:dyDescent="0.2">
      <c r="A14">
        <v>612112806</v>
      </c>
      <c r="B14" t="s">
        <v>400</v>
      </c>
      <c r="C14" t="s">
        <v>114</v>
      </c>
      <c r="D14" t="s">
        <v>64</v>
      </c>
      <c r="E14" s="29">
        <v>35722</v>
      </c>
      <c r="F14" s="35">
        <v>2000000</v>
      </c>
      <c r="G14" s="35">
        <v>22000000</v>
      </c>
    </row>
    <row r="15" spans="1:7" x14ac:dyDescent="0.2">
      <c r="A15">
        <v>620041740</v>
      </c>
      <c r="B15" t="s">
        <v>401</v>
      </c>
      <c r="C15" t="s">
        <v>5</v>
      </c>
      <c r="D15" t="s">
        <v>38</v>
      </c>
      <c r="E15" s="29">
        <v>36152</v>
      </c>
      <c r="F15" s="35">
        <v>3400000</v>
      </c>
      <c r="G15" s="35">
        <v>36000000</v>
      </c>
    </row>
    <row r="16" spans="1:7" x14ac:dyDescent="0.2">
      <c r="A16">
        <v>610119068</v>
      </c>
      <c r="B16" t="s">
        <v>3</v>
      </c>
      <c r="C16" t="s">
        <v>4</v>
      </c>
      <c r="D16" t="s">
        <v>46</v>
      </c>
      <c r="E16" s="29">
        <v>40140</v>
      </c>
      <c r="F16" s="35">
        <v>1800000</v>
      </c>
      <c r="G16" s="35">
        <v>34000000</v>
      </c>
    </row>
    <row r="17" spans="1:7" x14ac:dyDescent="0.2">
      <c r="A17">
        <v>620043035</v>
      </c>
      <c r="B17" t="s">
        <v>402</v>
      </c>
      <c r="C17" t="s">
        <v>6</v>
      </c>
      <c r="D17" t="s">
        <v>46</v>
      </c>
      <c r="E17" s="29">
        <v>40645</v>
      </c>
      <c r="F17" s="35">
        <v>3400000</v>
      </c>
      <c r="G17" s="35">
        <v>34000000</v>
      </c>
    </row>
    <row r="18" spans="1:7" x14ac:dyDescent="0.2">
      <c r="A18">
        <v>620042466</v>
      </c>
      <c r="B18" t="s">
        <v>403</v>
      </c>
      <c r="C18" t="s">
        <v>6</v>
      </c>
      <c r="D18" t="s">
        <v>51</v>
      </c>
      <c r="E18" s="29">
        <v>37293</v>
      </c>
      <c r="F18" s="35">
        <v>3200000</v>
      </c>
      <c r="G18" s="35">
        <v>24000000</v>
      </c>
    </row>
    <row r="19" spans="1:7" x14ac:dyDescent="0.2">
      <c r="A19">
        <v>611316903</v>
      </c>
      <c r="B19" t="s">
        <v>25</v>
      </c>
      <c r="C19" t="s">
        <v>4</v>
      </c>
      <c r="D19" t="s">
        <v>51</v>
      </c>
      <c r="E19" s="29">
        <v>37838</v>
      </c>
      <c r="F19" s="35">
        <v>3400000</v>
      </c>
      <c r="G19" s="35">
        <v>42000000</v>
      </c>
    </row>
    <row r="20" spans="1:7" x14ac:dyDescent="0.2">
      <c r="A20">
        <v>612073453</v>
      </c>
      <c r="B20" t="s">
        <v>404</v>
      </c>
      <c r="C20" t="s">
        <v>114</v>
      </c>
      <c r="D20" t="s">
        <v>47</v>
      </c>
      <c r="E20" s="29">
        <v>40603</v>
      </c>
      <c r="F20" s="35">
        <v>2600000</v>
      </c>
      <c r="G20" s="35">
        <v>26000000</v>
      </c>
    </row>
    <row r="21" spans="1:7" x14ac:dyDescent="0.2">
      <c r="A21">
        <v>612420647</v>
      </c>
      <c r="B21" t="s">
        <v>405</v>
      </c>
      <c r="C21" t="s">
        <v>6</v>
      </c>
      <c r="D21" t="s">
        <v>157</v>
      </c>
      <c r="E21" s="29">
        <v>38940</v>
      </c>
      <c r="F21" s="35">
        <v>3200000</v>
      </c>
      <c r="G21" s="35">
        <v>24000000</v>
      </c>
    </row>
    <row r="22" spans="1:7" x14ac:dyDescent="0.2">
      <c r="A22">
        <v>611812463</v>
      </c>
      <c r="B22" t="s">
        <v>28</v>
      </c>
      <c r="C22" t="s">
        <v>4</v>
      </c>
      <c r="D22" t="s">
        <v>63</v>
      </c>
      <c r="E22" s="29">
        <v>39739</v>
      </c>
      <c r="F22" s="35">
        <v>4600000</v>
      </c>
      <c r="G22" s="35">
        <v>34000000</v>
      </c>
    </row>
    <row r="23" spans="1:7" x14ac:dyDescent="0.2">
      <c r="A23">
        <v>612758350</v>
      </c>
      <c r="B23" t="s">
        <v>406</v>
      </c>
      <c r="C23" t="s">
        <v>5</v>
      </c>
      <c r="D23" t="s">
        <v>54</v>
      </c>
      <c r="E23" s="29">
        <v>38338</v>
      </c>
      <c r="F23" s="35">
        <v>1400000</v>
      </c>
      <c r="G23" s="35">
        <v>44000000</v>
      </c>
    </row>
    <row r="24" spans="1:7" x14ac:dyDescent="0.2">
      <c r="A24">
        <v>650011373</v>
      </c>
      <c r="B24" t="s">
        <v>407</v>
      </c>
      <c r="C24" t="s">
        <v>91</v>
      </c>
      <c r="D24" t="s">
        <v>157</v>
      </c>
      <c r="E24" s="29">
        <v>38047</v>
      </c>
      <c r="F24" s="35">
        <v>800000</v>
      </c>
      <c r="G24" s="35">
        <v>24000000</v>
      </c>
    </row>
    <row r="25" spans="1:7" x14ac:dyDescent="0.2">
      <c r="A25">
        <v>620043159</v>
      </c>
      <c r="B25" t="s">
        <v>83</v>
      </c>
      <c r="C25" t="s">
        <v>114</v>
      </c>
      <c r="D25" t="s">
        <v>54</v>
      </c>
      <c r="E25" s="29">
        <v>41298</v>
      </c>
      <c r="F25" s="35">
        <v>4000000</v>
      </c>
      <c r="G25" s="35">
        <v>24000000</v>
      </c>
    </row>
    <row r="26" spans="1:7" x14ac:dyDescent="0.2">
      <c r="A26">
        <v>620041674</v>
      </c>
      <c r="B26" t="s">
        <v>408</v>
      </c>
      <c r="C26" t="s">
        <v>5</v>
      </c>
      <c r="D26" t="s">
        <v>54</v>
      </c>
      <c r="E26" s="29">
        <v>35805</v>
      </c>
      <c r="F26" s="35">
        <v>3400000</v>
      </c>
      <c r="G26" s="35">
        <v>46000000</v>
      </c>
    </row>
    <row r="27" spans="1:7" x14ac:dyDescent="0.2">
      <c r="A27">
        <v>611416612</v>
      </c>
      <c r="B27" t="s">
        <v>29</v>
      </c>
      <c r="C27" t="s">
        <v>4</v>
      </c>
      <c r="D27" t="s">
        <v>64</v>
      </c>
      <c r="E27" s="29">
        <v>40917</v>
      </c>
      <c r="F27" s="35">
        <v>4200000</v>
      </c>
      <c r="G27" s="35">
        <v>46000000</v>
      </c>
    </row>
    <row r="28" spans="1:7" x14ac:dyDescent="0.2">
      <c r="A28">
        <v>620041641</v>
      </c>
      <c r="B28" t="s">
        <v>409</v>
      </c>
      <c r="C28" t="s">
        <v>5</v>
      </c>
      <c r="D28" t="s">
        <v>410</v>
      </c>
      <c r="E28" s="29">
        <v>38604</v>
      </c>
      <c r="F28" s="35">
        <v>2400000</v>
      </c>
      <c r="G28" s="35">
        <v>38000000</v>
      </c>
    </row>
    <row r="29" spans="1:7" x14ac:dyDescent="0.2">
      <c r="A29">
        <v>611722316</v>
      </c>
      <c r="B29" t="s">
        <v>11</v>
      </c>
      <c r="C29" t="s">
        <v>4</v>
      </c>
      <c r="D29" t="s">
        <v>46</v>
      </c>
      <c r="E29" s="29">
        <v>40645</v>
      </c>
      <c r="F29" s="35">
        <v>4400000</v>
      </c>
      <c r="G29" s="35">
        <v>34000000</v>
      </c>
    </row>
    <row r="30" spans="1:7" x14ac:dyDescent="0.2">
      <c r="A30">
        <v>611972374</v>
      </c>
      <c r="B30" t="s">
        <v>411</v>
      </c>
      <c r="C30" t="s">
        <v>6</v>
      </c>
      <c r="D30" t="s">
        <v>46</v>
      </c>
      <c r="E30" s="29">
        <v>37783</v>
      </c>
      <c r="F30" s="35">
        <v>4400000</v>
      </c>
      <c r="G30" s="35">
        <v>34000000</v>
      </c>
    </row>
    <row r="31" spans="1:7" x14ac:dyDescent="0.2">
      <c r="A31">
        <v>612367525</v>
      </c>
      <c r="B31" t="s">
        <v>34</v>
      </c>
      <c r="C31" t="s">
        <v>4</v>
      </c>
      <c r="D31" t="s">
        <v>64</v>
      </c>
      <c r="E31" s="29">
        <v>41341</v>
      </c>
      <c r="F31" s="35">
        <v>3200000</v>
      </c>
      <c r="G31" s="35">
        <v>20000000</v>
      </c>
    </row>
    <row r="32" spans="1:7" x14ac:dyDescent="0.2">
      <c r="A32">
        <v>612096793</v>
      </c>
      <c r="B32" t="s">
        <v>412</v>
      </c>
      <c r="C32" t="s">
        <v>114</v>
      </c>
      <c r="D32" t="s">
        <v>46</v>
      </c>
      <c r="E32" s="29">
        <v>40875</v>
      </c>
      <c r="F32" s="35">
        <v>800000</v>
      </c>
      <c r="G32" s="35">
        <v>36000000</v>
      </c>
    </row>
    <row r="33" spans="1:7" x14ac:dyDescent="0.2">
      <c r="A33">
        <v>612483629</v>
      </c>
      <c r="B33" t="s">
        <v>413</v>
      </c>
      <c r="C33" t="s">
        <v>114</v>
      </c>
      <c r="D33" t="s">
        <v>46</v>
      </c>
      <c r="E33" s="29">
        <v>35885</v>
      </c>
      <c r="F33" s="35">
        <v>800000</v>
      </c>
      <c r="G33" s="35">
        <v>44000000</v>
      </c>
    </row>
    <row r="34" spans="1:7" x14ac:dyDescent="0.2">
      <c r="A34">
        <v>611651812</v>
      </c>
      <c r="B34" t="s">
        <v>41</v>
      </c>
      <c r="C34" t="s">
        <v>4</v>
      </c>
      <c r="D34" t="s">
        <v>46</v>
      </c>
      <c r="E34" s="29">
        <v>38735</v>
      </c>
      <c r="F34" s="35">
        <v>1800000</v>
      </c>
      <c r="G34" s="35">
        <v>46000000</v>
      </c>
    </row>
    <row r="35" spans="1:7" x14ac:dyDescent="0.2">
      <c r="A35">
        <v>612557596</v>
      </c>
      <c r="B35" t="s">
        <v>21</v>
      </c>
      <c r="C35" t="s">
        <v>5</v>
      </c>
      <c r="D35" t="s">
        <v>46</v>
      </c>
      <c r="E35" s="29">
        <v>39669</v>
      </c>
      <c r="F35" s="35">
        <v>2600000</v>
      </c>
      <c r="G35" s="35">
        <v>46000000</v>
      </c>
    </row>
    <row r="36" spans="1:7" x14ac:dyDescent="0.2">
      <c r="A36">
        <v>612623950</v>
      </c>
      <c r="B36" t="s">
        <v>414</v>
      </c>
      <c r="C36" t="s">
        <v>6</v>
      </c>
      <c r="D36" t="s">
        <v>46</v>
      </c>
      <c r="E36" s="29">
        <v>37324</v>
      </c>
      <c r="F36" s="35">
        <v>800000</v>
      </c>
      <c r="G36" s="35">
        <v>48000000</v>
      </c>
    </row>
    <row r="37" spans="1:7" x14ac:dyDescent="0.2">
      <c r="A37">
        <v>612101460</v>
      </c>
      <c r="B37" t="s">
        <v>415</v>
      </c>
      <c r="C37" t="s">
        <v>6</v>
      </c>
      <c r="D37" t="s">
        <v>46</v>
      </c>
      <c r="E37" s="29">
        <v>42124</v>
      </c>
      <c r="F37" s="35">
        <v>1300000</v>
      </c>
      <c r="G37" s="35">
        <v>48000000</v>
      </c>
    </row>
    <row r="38" spans="1:7" x14ac:dyDescent="0.2">
      <c r="A38">
        <v>620041948</v>
      </c>
      <c r="B38" t="s">
        <v>416</v>
      </c>
      <c r="C38" t="s">
        <v>114</v>
      </c>
      <c r="D38" t="s">
        <v>47</v>
      </c>
      <c r="E38" s="29">
        <v>38940</v>
      </c>
      <c r="F38" s="35">
        <v>1000000</v>
      </c>
      <c r="G38" s="35">
        <v>30000000</v>
      </c>
    </row>
    <row r="39" spans="1:7" x14ac:dyDescent="0.2">
      <c r="A39">
        <v>620043928</v>
      </c>
      <c r="B39" t="s">
        <v>417</v>
      </c>
      <c r="C39" t="s">
        <v>6</v>
      </c>
      <c r="D39" t="s">
        <v>46</v>
      </c>
      <c r="E39" s="29">
        <v>39997</v>
      </c>
      <c r="F39" s="35">
        <v>2800000</v>
      </c>
      <c r="G39" s="35">
        <v>52000000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rightToLeft="1" topLeftCell="A31" workbookViewId="0">
      <selection sqref="A1:J49"/>
    </sheetView>
  </sheetViews>
  <sheetFormatPr defaultRowHeight="14.25" x14ac:dyDescent="0.2"/>
  <sheetData>
    <row r="1" spans="1:6" x14ac:dyDescent="0.2">
      <c r="A1" t="s">
        <v>66</v>
      </c>
      <c r="B1" t="s">
        <v>166</v>
      </c>
      <c r="C1" t="s">
        <v>167</v>
      </c>
      <c r="D1" t="s">
        <v>96</v>
      </c>
      <c r="E1" t="s">
        <v>168</v>
      </c>
      <c r="F1" t="s">
        <v>169</v>
      </c>
    </row>
    <row r="2" spans="1:6" x14ac:dyDescent="0.2">
      <c r="A2" s="35">
        <v>30000000</v>
      </c>
      <c r="B2">
        <v>8.3333333330000006</v>
      </c>
      <c r="C2">
        <v>8.5833333330000006</v>
      </c>
      <c r="D2">
        <v>180000</v>
      </c>
      <c r="E2">
        <v>27000</v>
      </c>
      <c r="F2">
        <v>1500</v>
      </c>
    </row>
    <row r="3" spans="1:6" x14ac:dyDescent="0.2">
      <c r="A3" s="35">
        <v>30000000</v>
      </c>
      <c r="B3">
        <v>20</v>
      </c>
      <c r="C3">
        <v>20.3</v>
      </c>
      <c r="D3">
        <v>270000</v>
      </c>
      <c r="E3">
        <v>67500</v>
      </c>
      <c r="F3">
        <v>19000</v>
      </c>
    </row>
    <row r="4" spans="1:6" x14ac:dyDescent="0.2">
      <c r="A4" s="35">
        <v>20000000</v>
      </c>
      <c r="B4">
        <v>4</v>
      </c>
      <c r="C4">
        <v>4</v>
      </c>
      <c r="D4">
        <v>0</v>
      </c>
      <c r="E4">
        <v>0</v>
      </c>
      <c r="F4">
        <v>0</v>
      </c>
    </row>
    <row r="5" spans="1:6" x14ac:dyDescent="0.2">
      <c r="A5" s="35">
        <v>40000000</v>
      </c>
      <c r="B5">
        <v>11.764705879999999</v>
      </c>
      <c r="C5">
        <v>11.94117647</v>
      </c>
      <c r="D5">
        <v>240000</v>
      </c>
      <c r="E5">
        <v>60000</v>
      </c>
      <c r="F5">
        <v>11500</v>
      </c>
    </row>
    <row r="6" spans="1:6" x14ac:dyDescent="0.2">
      <c r="A6" s="35">
        <v>18000000</v>
      </c>
      <c r="B6">
        <v>7.8260869570000002</v>
      </c>
      <c r="C6">
        <v>7.9434782610000001</v>
      </c>
      <c r="D6">
        <v>0</v>
      </c>
      <c r="E6">
        <v>0</v>
      </c>
      <c r="F6">
        <v>0</v>
      </c>
    </row>
    <row r="7" spans="1:6" x14ac:dyDescent="0.2">
      <c r="A7" s="35">
        <v>45000000</v>
      </c>
      <c r="B7">
        <v>12.5</v>
      </c>
      <c r="C7">
        <v>12.6875</v>
      </c>
      <c r="D7">
        <v>270000</v>
      </c>
      <c r="E7">
        <v>67500</v>
      </c>
      <c r="F7">
        <v>19000</v>
      </c>
    </row>
    <row r="8" spans="1:6" x14ac:dyDescent="0.2">
      <c r="A8" s="35">
        <v>34000000</v>
      </c>
      <c r="B8">
        <v>7.3913043480000002</v>
      </c>
      <c r="C8">
        <v>7.502173913</v>
      </c>
      <c r="D8">
        <v>0</v>
      </c>
      <c r="E8">
        <v>0</v>
      </c>
      <c r="F8">
        <v>0</v>
      </c>
    </row>
    <row r="9" spans="1:6" x14ac:dyDescent="0.2">
      <c r="A9" s="35">
        <v>28000000</v>
      </c>
      <c r="B9">
        <v>5.6</v>
      </c>
      <c r="C9">
        <v>5.6</v>
      </c>
      <c r="D9">
        <v>0</v>
      </c>
      <c r="E9">
        <v>0</v>
      </c>
      <c r="F9">
        <v>0</v>
      </c>
    </row>
    <row r="10" spans="1:6" x14ac:dyDescent="0.2">
      <c r="A10" s="35">
        <v>24000000</v>
      </c>
      <c r="B10">
        <v>4.8</v>
      </c>
      <c r="C10">
        <v>4.8719999999999999</v>
      </c>
      <c r="D10">
        <v>0</v>
      </c>
      <c r="E10">
        <v>0</v>
      </c>
      <c r="F10">
        <v>0</v>
      </c>
    </row>
    <row r="11" spans="1:6" x14ac:dyDescent="0.2">
      <c r="A11" s="35">
        <v>50000000</v>
      </c>
      <c r="B11">
        <v>50</v>
      </c>
      <c r="C11">
        <v>50.75</v>
      </c>
      <c r="D11">
        <v>270000</v>
      </c>
      <c r="E11">
        <v>67500</v>
      </c>
      <c r="F11">
        <v>19000</v>
      </c>
    </row>
    <row r="12" spans="1:6" x14ac:dyDescent="0.2">
      <c r="A12" s="35">
        <v>32000000</v>
      </c>
      <c r="B12">
        <v>26.666666670000001</v>
      </c>
      <c r="C12">
        <v>27.06666667</v>
      </c>
      <c r="D12">
        <v>270000</v>
      </c>
      <c r="E12">
        <v>67500</v>
      </c>
      <c r="F12">
        <v>19000</v>
      </c>
    </row>
    <row r="13" spans="1:6" x14ac:dyDescent="0.2">
      <c r="A13" s="35">
        <v>45000000</v>
      </c>
      <c r="B13">
        <v>13.235294120000001</v>
      </c>
      <c r="C13">
        <v>13.43382353</v>
      </c>
      <c r="D13">
        <v>270000</v>
      </c>
      <c r="E13">
        <v>67500</v>
      </c>
      <c r="F13">
        <v>19000</v>
      </c>
    </row>
    <row r="14" spans="1:6" x14ac:dyDescent="0.2">
      <c r="A14" s="35">
        <v>22000000</v>
      </c>
      <c r="B14">
        <v>9.1666666669999994</v>
      </c>
      <c r="C14">
        <v>9.4416666669999998</v>
      </c>
      <c r="D14">
        <v>0</v>
      </c>
      <c r="E14">
        <v>0</v>
      </c>
      <c r="F14">
        <v>0</v>
      </c>
    </row>
    <row r="15" spans="1:6" x14ac:dyDescent="0.2">
      <c r="A15" s="35">
        <v>32000000</v>
      </c>
      <c r="B15">
        <v>8.4210526320000003</v>
      </c>
      <c r="C15">
        <v>8.4210526320000003</v>
      </c>
      <c r="D15">
        <v>0</v>
      </c>
      <c r="E15">
        <v>0</v>
      </c>
      <c r="F15">
        <v>0</v>
      </c>
    </row>
    <row r="16" spans="1:6" x14ac:dyDescent="0.2">
      <c r="A16" s="35">
        <v>32000000</v>
      </c>
      <c r="B16">
        <v>32</v>
      </c>
      <c r="C16">
        <v>32.96</v>
      </c>
      <c r="D16">
        <v>270000</v>
      </c>
      <c r="E16">
        <v>67500</v>
      </c>
      <c r="F16">
        <v>19000</v>
      </c>
    </row>
    <row r="17" spans="1:6" x14ac:dyDescent="0.2">
      <c r="A17" s="35">
        <v>42000000</v>
      </c>
      <c r="B17">
        <v>13.125</v>
      </c>
      <c r="C17">
        <v>13.321875</v>
      </c>
      <c r="D17">
        <v>252000</v>
      </c>
      <c r="E17">
        <v>63000</v>
      </c>
      <c r="F17">
        <v>14500</v>
      </c>
    </row>
    <row r="18" spans="1:6" x14ac:dyDescent="0.2">
      <c r="A18" s="35">
        <v>20000000</v>
      </c>
      <c r="B18">
        <v>5.263157895</v>
      </c>
      <c r="C18">
        <v>5.3421052629999997</v>
      </c>
      <c r="D18">
        <v>0</v>
      </c>
      <c r="E18">
        <v>0</v>
      </c>
      <c r="F18">
        <v>0</v>
      </c>
    </row>
    <row r="19" spans="1:6" x14ac:dyDescent="0.2">
      <c r="A19" s="35">
        <v>36000000</v>
      </c>
      <c r="B19">
        <v>10</v>
      </c>
      <c r="C19">
        <v>10.15</v>
      </c>
      <c r="D19">
        <v>0</v>
      </c>
      <c r="E19">
        <v>0</v>
      </c>
      <c r="F19">
        <v>0</v>
      </c>
    </row>
    <row r="20" spans="1:6" x14ac:dyDescent="0.2">
      <c r="A20" s="35">
        <v>26000000</v>
      </c>
      <c r="B20">
        <v>8.125</v>
      </c>
      <c r="C20">
        <v>8.3687500000000004</v>
      </c>
      <c r="D20">
        <v>0</v>
      </c>
      <c r="E20">
        <v>0</v>
      </c>
      <c r="F20">
        <v>0</v>
      </c>
    </row>
    <row r="21" spans="1:6" x14ac:dyDescent="0.2">
      <c r="A21" s="35">
        <v>22000000</v>
      </c>
      <c r="B21">
        <v>5.7894736839999998</v>
      </c>
      <c r="C21">
        <v>5.8763157890000004</v>
      </c>
      <c r="D21">
        <v>0</v>
      </c>
      <c r="E21">
        <v>0</v>
      </c>
      <c r="F21">
        <v>0</v>
      </c>
    </row>
    <row r="22" spans="1:6" x14ac:dyDescent="0.2">
      <c r="A22" s="35">
        <v>36000000</v>
      </c>
      <c r="B22">
        <v>7.2</v>
      </c>
      <c r="C22">
        <v>7.3079999999999998</v>
      </c>
      <c r="D22">
        <v>0</v>
      </c>
      <c r="E22">
        <v>0</v>
      </c>
      <c r="F22">
        <v>0</v>
      </c>
    </row>
    <row r="23" spans="1:6" x14ac:dyDescent="0.2">
      <c r="A23" s="35">
        <v>46000000</v>
      </c>
      <c r="B23">
        <v>20.90909091</v>
      </c>
      <c r="C23">
        <v>20.90909091</v>
      </c>
      <c r="D23">
        <v>270000</v>
      </c>
      <c r="E23">
        <v>67500</v>
      </c>
      <c r="F23">
        <v>19000</v>
      </c>
    </row>
    <row r="24" spans="1:6" x14ac:dyDescent="0.2">
      <c r="A24" s="35">
        <v>22000000</v>
      </c>
      <c r="B24">
        <v>22</v>
      </c>
      <c r="C24">
        <v>22.44</v>
      </c>
      <c r="D24">
        <v>270000</v>
      </c>
      <c r="E24">
        <v>67500</v>
      </c>
      <c r="F24">
        <v>19000</v>
      </c>
    </row>
    <row r="25" spans="1:6" x14ac:dyDescent="0.2">
      <c r="A25" s="35">
        <v>20000000</v>
      </c>
      <c r="B25">
        <v>4.5454545450000001</v>
      </c>
      <c r="C25">
        <v>4.6818181819999998</v>
      </c>
      <c r="D25">
        <v>0</v>
      </c>
      <c r="E25">
        <v>0</v>
      </c>
      <c r="F25">
        <v>0</v>
      </c>
    </row>
    <row r="26" spans="1:6" x14ac:dyDescent="0.2">
      <c r="A26" s="35">
        <v>40000000</v>
      </c>
      <c r="B26">
        <v>11.11111111</v>
      </c>
      <c r="C26">
        <v>11.11111111</v>
      </c>
      <c r="D26">
        <v>0</v>
      </c>
      <c r="E26">
        <v>0</v>
      </c>
      <c r="F26">
        <v>0</v>
      </c>
    </row>
    <row r="27" spans="1:6" x14ac:dyDescent="0.2">
      <c r="A27" s="35">
        <v>42000000</v>
      </c>
      <c r="B27">
        <v>9.1304347830000001</v>
      </c>
      <c r="C27">
        <v>9.2673913040000002</v>
      </c>
      <c r="D27">
        <v>0</v>
      </c>
      <c r="E27">
        <v>0</v>
      </c>
      <c r="F27">
        <v>0</v>
      </c>
    </row>
    <row r="28" spans="1:6" x14ac:dyDescent="0.2">
      <c r="A28" s="35">
        <v>40000000</v>
      </c>
      <c r="B28">
        <v>16.666666670000001</v>
      </c>
      <c r="C28">
        <v>16.666666670000001</v>
      </c>
      <c r="D28">
        <v>270000</v>
      </c>
      <c r="E28">
        <v>67500</v>
      </c>
      <c r="F28">
        <v>19000</v>
      </c>
    </row>
    <row r="29" spans="1:6" x14ac:dyDescent="0.2">
      <c r="A29" s="35">
        <v>28000000</v>
      </c>
      <c r="B29">
        <v>9.3333333330000006</v>
      </c>
      <c r="C29">
        <v>9.6133333329999999</v>
      </c>
      <c r="D29">
        <v>168000</v>
      </c>
      <c r="E29">
        <v>0</v>
      </c>
      <c r="F29">
        <v>0</v>
      </c>
    </row>
    <row r="30" spans="1:6" x14ac:dyDescent="0.2">
      <c r="A30" s="35">
        <v>44000000</v>
      </c>
      <c r="B30">
        <v>44</v>
      </c>
      <c r="C30">
        <v>45.32</v>
      </c>
      <c r="D30">
        <v>270000</v>
      </c>
      <c r="E30">
        <v>67500</v>
      </c>
      <c r="F30">
        <v>19000</v>
      </c>
    </row>
    <row r="31" spans="1:6" x14ac:dyDescent="0.2">
      <c r="A31" s="35">
        <v>12000000</v>
      </c>
      <c r="B31">
        <v>3.1578947369999999</v>
      </c>
      <c r="C31">
        <v>3.2052631580000002</v>
      </c>
      <c r="D31">
        <v>0</v>
      </c>
      <c r="E31">
        <v>0</v>
      </c>
      <c r="F31">
        <v>0</v>
      </c>
    </row>
    <row r="32" spans="1:6" x14ac:dyDescent="0.2">
      <c r="A32" s="35">
        <v>22000000</v>
      </c>
      <c r="B32">
        <v>5</v>
      </c>
      <c r="C32">
        <v>5.0750000000000002</v>
      </c>
      <c r="D32">
        <v>132000</v>
      </c>
      <c r="E32">
        <v>0</v>
      </c>
      <c r="F32">
        <v>0</v>
      </c>
    </row>
    <row r="33" spans="1:10" x14ac:dyDescent="0.2">
      <c r="A33" s="35">
        <v>18000000</v>
      </c>
      <c r="B33">
        <v>5</v>
      </c>
      <c r="C33">
        <v>5.15</v>
      </c>
      <c r="D33">
        <v>108000</v>
      </c>
      <c r="E33">
        <v>0</v>
      </c>
      <c r="F33">
        <v>0</v>
      </c>
    </row>
    <row r="34" spans="1:10" x14ac:dyDescent="0.2">
      <c r="A34" s="35">
        <v>34000000</v>
      </c>
      <c r="B34">
        <v>7.3913043480000002</v>
      </c>
      <c r="C34">
        <v>7.502173913</v>
      </c>
      <c r="D34">
        <v>204000</v>
      </c>
      <c r="E34">
        <v>30600</v>
      </c>
      <c r="F34">
        <v>5100</v>
      </c>
    </row>
    <row r="35" spans="1:10" x14ac:dyDescent="0.2">
      <c r="A35" s="35">
        <v>38000000</v>
      </c>
      <c r="B35">
        <v>21.11111111</v>
      </c>
      <c r="C35">
        <v>21.744444439999999</v>
      </c>
      <c r="D35">
        <v>270000</v>
      </c>
      <c r="E35">
        <v>67500</v>
      </c>
      <c r="F35">
        <v>19000</v>
      </c>
    </row>
    <row r="36" spans="1:10" x14ac:dyDescent="0.2">
      <c r="A36" s="35">
        <v>22000000</v>
      </c>
      <c r="B36">
        <v>7.8571428570000004</v>
      </c>
      <c r="C36">
        <v>8.0142857139999997</v>
      </c>
      <c r="D36">
        <v>0</v>
      </c>
      <c r="E36">
        <v>0</v>
      </c>
      <c r="F36">
        <v>0</v>
      </c>
    </row>
    <row r="37" spans="1:10" x14ac:dyDescent="0.2">
      <c r="A37" s="35">
        <v>42000000</v>
      </c>
      <c r="B37">
        <v>35</v>
      </c>
      <c r="C37">
        <v>35.524999999999999</v>
      </c>
      <c r="D37">
        <v>270000</v>
      </c>
      <c r="E37">
        <v>67500</v>
      </c>
      <c r="F37">
        <v>19000</v>
      </c>
    </row>
    <row r="38" spans="1:10" x14ac:dyDescent="0.2">
      <c r="A38" s="35">
        <v>30000000</v>
      </c>
      <c r="B38">
        <v>25</v>
      </c>
      <c r="C38">
        <v>25.75</v>
      </c>
      <c r="D38">
        <v>270000</v>
      </c>
      <c r="E38">
        <v>67500</v>
      </c>
      <c r="F38">
        <v>19000</v>
      </c>
    </row>
    <row r="40" spans="1:10" x14ac:dyDescent="0.2">
      <c r="A40" t="s">
        <v>159</v>
      </c>
      <c r="B40" s="29">
        <v>37622</v>
      </c>
      <c r="C40" t="s">
        <v>163</v>
      </c>
      <c r="D40" t="s">
        <v>114</v>
      </c>
      <c r="E40" s="37">
        <v>0.03</v>
      </c>
      <c r="F40">
        <v>3000000</v>
      </c>
      <c r="H40">
        <v>170000</v>
      </c>
      <c r="I40" s="37">
        <v>0</v>
      </c>
      <c r="J40">
        <v>0</v>
      </c>
    </row>
    <row r="41" spans="1:10" x14ac:dyDescent="0.2">
      <c r="A41" t="s">
        <v>51</v>
      </c>
      <c r="B41" s="29">
        <v>39083</v>
      </c>
      <c r="C41" t="s">
        <v>164</v>
      </c>
      <c r="D41" t="s">
        <v>91</v>
      </c>
      <c r="E41" s="37">
        <v>0.02</v>
      </c>
      <c r="F41">
        <v>6.5</v>
      </c>
      <c r="H41">
        <v>230000</v>
      </c>
      <c r="I41" s="37">
        <v>0.15</v>
      </c>
      <c r="J41">
        <v>9000</v>
      </c>
    </row>
    <row r="42" spans="1:10" x14ac:dyDescent="0.2">
      <c r="A42" t="s">
        <v>154</v>
      </c>
      <c r="C42" t="s">
        <v>165</v>
      </c>
      <c r="D42" t="s">
        <v>4</v>
      </c>
      <c r="E42" s="34">
        <v>1.4999999999999999E-2</v>
      </c>
      <c r="F42" s="34">
        <v>2.5000000000000001E-3</v>
      </c>
      <c r="H42">
        <v>290000</v>
      </c>
      <c r="I42" s="37">
        <v>0.25</v>
      </c>
      <c r="J42">
        <v>24000</v>
      </c>
    </row>
    <row r="43" spans="1:10" x14ac:dyDescent="0.2">
      <c r="A43" t="s">
        <v>155</v>
      </c>
      <c r="D43" t="s">
        <v>6</v>
      </c>
      <c r="E43" s="34">
        <v>1.4999999999999999E-2</v>
      </c>
      <c r="F43">
        <v>14.011386119999999</v>
      </c>
      <c r="I43" s="37">
        <v>0.35</v>
      </c>
    </row>
    <row r="44" spans="1:10" x14ac:dyDescent="0.2">
      <c r="A44" t="s">
        <v>118</v>
      </c>
      <c r="E44" s="37">
        <v>0</v>
      </c>
      <c r="F44" t="s">
        <v>114</v>
      </c>
    </row>
    <row r="45" spans="1:10" x14ac:dyDescent="0.2">
      <c r="F45" t="s">
        <v>6</v>
      </c>
    </row>
    <row r="46" spans="1:10" x14ac:dyDescent="0.2">
      <c r="F46" s="34">
        <v>6.0000000000000001E-3</v>
      </c>
    </row>
    <row r="47" spans="1:10" x14ac:dyDescent="0.2">
      <c r="F47">
        <v>270000</v>
      </c>
    </row>
    <row r="48" spans="1:10" x14ac:dyDescent="0.2">
      <c r="F48" t="s">
        <v>116</v>
      </c>
    </row>
    <row r="49" spans="6:6" x14ac:dyDescent="0.2">
      <c r="F4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16</vt:i4>
      </vt:variant>
      <vt:variant>
        <vt:lpstr>טווחים בעלי שם</vt:lpstr>
      </vt:variant>
      <vt:variant>
        <vt:i4>2</vt:i4>
      </vt:variant>
    </vt:vector>
  </HeadingPairs>
  <TitlesOfParts>
    <vt:vector size="18" baseType="lpstr">
      <vt:lpstr>פרטים</vt:lpstr>
      <vt:lpstr>חברות</vt:lpstr>
      <vt:lpstr>בדיקה</vt:lpstr>
      <vt:lpstr>פתרון תרגיל 1</vt:lpstr>
      <vt:lpstr>קובץ נתונים תרגיל 3</vt:lpstr>
      <vt:lpstr>קובץ נתונים תרגיל 4</vt:lpstr>
      <vt:lpstr>קובץ נתונים תרגיל 5</vt:lpstr>
      <vt:lpstr>קובץ נתונים תרגיל 6</vt:lpstr>
      <vt:lpstr>קובץ נתונים תרגיל 7</vt:lpstr>
      <vt:lpstr>נתוני עזר-תרגיל 8</vt:lpstr>
      <vt:lpstr>קובץ נתונים תרגיל 8</vt:lpstr>
      <vt:lpstr>דירות-תרגיל 9</vt:lpstr>
      <vt:lpstr>קמפיין שיווקי-תרגיל 9</vt:lpstr>
      <vt:lpstr>עופות בחווה-תרגיל 9</vt:lpstr>
      <vt:lpstr>קובץ נתונים תרגיל 10</vt:lpstr>
      <vt:lpstr>קובץ נתונים תרגיל 11</vt:lpstr>
      <vt:lpstr>בדיקה!Criteria</vt:lpstr>
      <vt:lpstr>בדיקה!Extract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leyossi</dc:creator>
  <cp:lastModifiedBy>gool</cp:lastModifiedBy>
  <dcterms:created xsi:type="dcterms:W3CDTF">2009-09-05T15:02:33Z</dcterms:created>
  <dcterms:modified xsi:type="dcterms:W3CDTF">2014-02-23T06:03:10Z</dcterms:modified>
</cp:coreProperties>
</file>